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7,200 SF Office, Metal Framed" sheetId="2" state="visible" r:id="rId2"/>
    <sheet name="Auto Service Center" sheetId="3" state="visible" r:id="rId3"/>
    <sheet name="Small Retail Building" sheetId="4" state="visible" r:id="rId4"/>
  </sheets>
  <definedNames>
    <definedName name="_xlnm.Print_Area" localSheetId="1">'7,200 SF Office, Metal Framed'!$A$1:$E$188</definedName>
    <definedName name="_xlnm.Print_Area" localSheetId="2">'Auto Service Center'!$A$1:$E$147</definedName>
    <definedName name="_xlnm.Print_Area" localSheetId="3">'Small Retail Building'!$A$1:$E$138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Commercial New Build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7,200 SF Office, Metal Framed: 7,200 SF Single-Story Office, Metal Framed Estimate</t>
        </is>
      </c>
    </row>
    <row r="7">
      <c r="B7" s="4" t="inlineStr">
        <is>
          <t xml:space="preserve">  •  Auto Service Center: Auto Service Center Estimate</t>
        </is>
      </c>
    </row>
    <row r="8">
      <c r="B8" s="4" t="inlineStr">
        <is>
          <t xml:space="preserve">  •  Small Retail Building: Small Retail Building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https://projul.com/blog/free-commercial-new-build-estimate-templates/?utm_source=template&amp;utm_medium=xlsx&amp;utm_campaign=commercial-new-build-estimate-templates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Commercial New Build Estimate: 7,200 SF Single-Story Office, Metal Framed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commercial estimate template covers a 7,200 SF ground-up, single-story office building with a metal frame and metal roof, finished interiors, and a paved lot. Adjust quantities and unit costs for your site and local pricing.</t>
        </is>
      </c>
    </row>
    <row r="12">
      <c r="A12" s="12" t="inlineStr">
        <is>
          <t>Division 01: General Conditions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Building permit, plan review, and impact fees allowance</t>
        </is>
      </c>
      <c r="B13" s="15" t="n">
        <v>1</v>
      </c>
      <c r="C13" s="16" t="inlineStr">
        <is>
          <t>lot</t>
        </is>
      </c>
      <c r="D13" s="17" t="n">
        <v>18000</v>
      </c>
      <c r="E13" s="18">
        <f>IF(B13="","",B13*D13)</f>
        <v/>
      </c>
    </row>
    <row r="14">
      <c r="A14" s="14" t="inlineStr">
        <is>
          <t>Superintendent</t>
        </is>
      </c>
      <c r="B14" s="15" t="n">
        <v>32</v>
      </c>
      <c r="C14" s="16" t="inlineStr">
        <is>
          <t>weeks</t>
        </is>
      </c>
      <c r="D14" s="17" t="n">
        <v>2800</v>
      </c>
      <c r="E14" s="18">
        <f>IF(B14="","",B14*D14)</f>
        <v/>
      </c>
    </row>
    <row r="15">
      <c r="A15" s="14" t="inlineStr">
        <is>
          <t>Project management and billing</t>
        </is>
      </c>
      <c r="B15" s="15" t="n">
        <v>8</v>
      </c>
      <c r="C15" s="16" t="inlineStr">
        <is>
          <t>months</t>
        </is>
      </c>
      <c r="D15" s="17" t="n">
        <v>4500</v>
      </c>
      <c r="E15" s="18">
        <f>IF(B15="","",B15*D15)</f>
        <v/>
      </c>
    </row>
    <row r="16">
      <c r="A16" s="14" t="inlineStr">
        <is>
          <t>Temporary facilities (office trailer, toilet, fence, power)</t>
        </is>
      </c>
      <c r="B16" s="15" t="n">
        <v>8</v>
      </c>
      <c r="C16" s="16" t="inlineStr">
        <is>
          <t>months</t>
        </is>
      </c>
      <c r="D16" s="17" t="n">
        <v>2400</v>
      </c>
      <c r="E16" s="18">
        <f>IF(B16="","",B16*D16)</f>
        <v/>
      </c>
    </row>
    <row r="17">
      <c r="A17" s="14" t="inlineStr">
        <is>
          <t>Builder risk insurance and bonds</t>
        </is>
      </c>
      <c r="B17" s="15" t="n">
        <v>1</v>
      </c>
      <c r="C17" s="16" t="inlineStr">
        <is>
          <t>lot</t>
        </is>
      </c>
      <c r="D17" s="17" t="n">
        <v>22000</v>
      </c>
      <c r="E17" s="18">
        <f>IF(B17="","",B17*D17)</f>
        <v/>
      </c>
    </row>
    <row r="18">
      <c r="A18" s="14" t="inlineStr">
        <is>
          <t>Final construction clean</t>
        </is>
      </c>
      <c r="B18" s="15" t="n">
        <v>7200</v>
      </c>
      <c r="C18" s="16" t="inlineStr">
        <is>
          <t>SF</t>
        </is>
      </c>
      <c r="D18" s="17" t="n">
        <v>0.6</v>
      </c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4" t="inlineStr"/>
      <c r="B21" s="15" t="n"/>
      <c r="C21" s="16" t="inlineStr"/>
      <c r="D21" s="17" t="n"/>
      <c r="E21" s="18">
        <f>IF(B21="","",B21*D21)</f>
        <v/>
      </c>
    </row>
    <row r="22">
      <c r="A22" s="19" t="inlineStr">
        <is>
          <t>Division 01: General Conditions Subtotal</t>
        </is>
      </c>
      <c r="B22" s="20" t="n"/>
      <c r="C22" s="20" t="n"/>
      <c r="D22" s="20" t="n"/>
      <c r="E22" s="21">
        <f>SUM(E13:E21)</f>
        <v/>
      </c>
    </row>
    <row r="24">
      <c r="A24" s="12" t="inlineStr">
        <is>
          <t>Design and Engineering</t>
        </is>
      </c>
      <c r="B24" s="12" t="inlineStr">
        <is>
          <t>Qty</t>
        </is>
      </c>
      <c r="C24" s="12" t="inlineStr">
        <is>
          <t>Unit</t>
        </is>
      </c>
      <c r="D24" s="13" t="inlineStr">
        <is>
          <t>Unit Cost</t>
        </is>
      </c>
      <c r="E24" s="13" t="inlineStr">
        <is>
          <t>Total</t>
        </is>
      </c>
    </row>
    <row r="25">
      <c r="A25" s="14" t="inlineStr">
        <is>
          <t>Architectural, structural, and MEP design</t>
        </is>
      </c>
      <c r="B25" s="15" t="n">
        <v>7200</v>
      </c>
      <c r="C25" s="16" t="inlineStr">
        <is>
          <t>SF</t>
        </is>
      </c>
      <c r="D25" s="17" t="n">
        <v>9</v>
      </c>
      <c r="E25" s="18">
        <f>IF(B25="","",B25*D25)</f>
        <v/>
      </c>
    </row>
    <row r="26">
      <c r="A26" s="14" t="inlineStr">
        <is>
          <t>Geotechnical report and boundary/topographic survey</t>
        </is>
      </c>
      <c r="B26" s="15" t="n">
        <v>1</v>
      </c>
      <c r="C26" s="16" t="inlineStr">
        <is>
          <t>lot</t>
        </is>
      </c>
      <c r="D26" s="17" t="n">
        <v>12000</v>
      </c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9" t="inlineStr">
        <is>
          <t>Design and Engineering Subtotal</t>
        </is>
      </c>
      <c r="B30" s="20" t="n"/>
      <c r="C30" s="20" t="n"/>
      <c r="D30" s="20" t="n"/>
      <c r="E30" s="21">
        <f>SUM(E25:E29)</f>
        <v/>
      </c>
    </row>
    <row r="32">
      <c r="A32" s="12" t="inlineStr">
        <is>
          <t>Division 31/32/33: Sitework</t>
        </is>
      </c>
      <c r="B32" s="12" t="inlineStr">
        <is>
          <t>Qty</t>
        </is>
      </c>
      <c r="C32" s="12" t="inlineStr">
        <is>
          <t>Unit</t>
        </is>
      </c>
      <c r="D32" s="13" t="inlineStr">
        <is>
          <t>Unit Cost</t>
        </is>
      </c>
      <c r="E32" s="13" t="inlineStr">
        <is>
          <t>Total</t>
        </is>
      </c>
    </row>
    <row r="33">
      <c r="A33" s="14" t="inlineStr">
        <is>
          <t>Clearing, mass grading, and fine grade</t>
        </is>
      </c>
      <c r="B33" s="15" t="n">
        <v>1</v>
      </c>
      <c r="C33" s="16" t="inlineStr">
        <is>
          <t>lot</t>
        </is>
      </c>
      <c r="D33" s="17" t="n">
        <v>48000</v>
      </c>
      <c r="E33" s="18">
        <f>IF(B33="","",B33*D33)</f>
        <v/>
      </c>
    </row>
    <row r="34">
      <c r="A34" s="14" t="inlineStr">
        <is>
          <t>SWPPP and erosion control</t>
        </is>
      </c>
      <c r="B34" s="15" t="n">
        <v>1</v>
      </c>
      <c r="C34" s="16" t="inlineStr">
        <is>
          <t>lot</t>
        </is>
      </c>
      <c r="D34" s="17" t="n">
        <v>6500</v>
      </c>
      <c r="E34" s="18">
        <f>IF(B34="","",B34*D34)</f>
        <v/>
      </c>
    </row>
    <row r="35">
      <c r="A35" s="14" t="inlineStr">
        <is>
          <t>Building pad excavation and engineered fill</t>
        </is>
      </c>
      <c r="B35" s="15" t="n">
        <v>1</v>
      </c>
      <c r="C35" s="16" t="inlineStr">
        <is>
          <t>lot</t>
        </is>
      </c>
      <c r="D35" s="17" t="n">
        <v>42000</v>
      </c>
      <c r="E35" s="18">
        <f>IF(B35="","",B35*D35)</f>
        <v/>
      </c>
    </row>
    <row r="36">
      <c r="A36" s="14" t="inlineStr">
        <is>
          <t>Underground utilities (water, sewer, storm, conduit)</t>
        </is>
      </c>
      <c r="B36" s="15" t="n">
        <v>1</v>
      </c>
      <c r="C36" s="16" t="inlineStr">
        <is>
          <t>lot</t>
        </is>
      </c>
      <c r="D36" s="17" t="n">
        <v>85000</v>
      </c>
      <c r="E36" s="18">
        <f>IF(B36="","",B36*D36)</f>
        <v/>
      </c>
    </row>
    <row r="37">
      <c r="A37" s="14" t="inlineStr">
        <is>
          <t>Asphalt paving, base, and compaction</t>
        </is>
      </c>
      <c r="B37" s="15" t="n">
        <v>18000</v>
      </c>
      <c r="C37" s="16" t="inlineStr">
        <is>
          <t>SF</t>
        </is>
      </c>
      <c r="D37" s="17" t="n">
        <v>5.5</v>
      </c>
      <c r="E37" s="18">
        <f>IF(B37="","",B37*D37)</f>
        <v/>
      </c>
    </row>
    <row r="38">
      <c r="A38" s="14" t="inlineStr">
        <is>
          <t>Curb and gutter</t>
        </is>
      </c>
      <c r="B38" s="15" t="n">
        <v>600</v>
      </c>
      <c r="C38" s="16" t="inlineStr">
        <is>
          <t>lin ft</t>
        </is>
      </c>
      <c r="D38" s="17" t="n">
        <v>28</v>
      </c>
      <c r="E38" s="18">
        <f>IF(B38="","",B38*D38)</f>
        <v/>
      </c>
    </row>
    <row r="39">
      <c r="A39" s="14" t="inlineStr">
        <is>
          <t>Concrete sidewalks and ADA ramps</t>
        </is>
      </c>
      <c r="B39" s="15" t="n">
        <v>2400</v>
      </c>
      <c r="C39" s="16" t="inlineStr">
        <is>
          <t>SF</t>
        </is>
      </c>
      <c r="D39" s="17" t="n">
        <v>8.5</v>
      </c>
      <c r="E39" s="18">
        <f>IF(B39="","",B39*D39)</f>
        <v/>
      </c>
    </row>
    <row r="40">
      <c r="A40" s="14" t="inlineStr">
        <is>
          <t>Striping, wheel stops, and site signage</t>
        </is>
      </c>
      <c r="B40" s="15" t="n">
        <v>1</v>
      </c>
      <c r="C40" s="16" t="inlineStr">
        <is>
          <t>lot</t>
        </is>
      </c>
      <c r="D40" s="17" t="n">
        <v>6500</v>
      </c>
      <c r="E40" s="18">
        <f>IF(B40="","",B40*D40)</f>
        <v/>
      </c>
    </row>
    <row r="41">
      <c r="A41" s="14" t="inlineStr">
        <is>
          <t>Landscaping and irrigation</t>
        </is>
      </c>
      <c r="B41" s="15" t="n">
        <v>1</v>
      </c>
      <c r="C41" s="16" t="inlineStr">
        <is>
          <t>lot</t>
        </is>
      </c>
      <c r="D41" s="17" t="n">
        <v>38000</v>
      </c>
      <c r="E41" s="18">
        <f>IF(B41="","",B41*D41)</f>
        <v/>
      </c>
    </row>
    <row r="42">
      <c r="A42" s="14" t="inlineStr">
        <is>
          <t>Site lighting (pole fixtures)</t>
        </is>
      </c>
      <c r="B42" s="15" t="n">
        <v>6</v>
      </c>
      <c r="C42" s="16" t="inlineStr">
        <is>
          <t>each</t>
        </is>
      </c>
      <c r="D42" s="17" t="n">
        <v>4200</v>
      </c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9" t="inlineStr">
        <is>
          <t>Division 31/32/33: Sitework Subtotal</t>
        </is>
      </c>
      <c r="B46" s="20" t="n"/>
      <c r="C46" s="20" t="n"/>
      <c r="D46" s="20" t="n"/>
      <c r="E46" s="21">
        <f>SUM(E33:E45)</f>
        <v/>
      </c>
    </row>
    <row r="48">
      <c r="A48" s="12" t="inlineStr">
        <is>
          <t>Division 03: Concrete</t>
        </is>
      </c>
      <c r="B48" s="12" t="inlineStr">
        <is>
          <t>Qty</t>
        </is>
      </c>
      <c r="C48" s="12" t="inlineStr">
        <is>
          <t>Unit</t>
        </is>
      </c>
      <c r="D48" s="13" t="inlineStr">
        <is>
          <t>Unit Cost</t>
        </is>
      </c>
      <c r="E48" s="13" t="inlineStr">
        <is>
          <t>Total</t>
        </is>
      </c>
    </row>
    <row r="49">
      <c r="A49" s="14" t="inlineStr">
        <is>
          <t>Footings and foundation walls</t>
        </is>
      </c>
      <c r="B49" s="15" t="n">
        <v>7200</v>
      </c>
      <c r="C49" s="16" t="inlineStr">
        <is>
          <t>SF</t>
        </is>
      </c>
      <c r="D49" s="17" t="n">
        <v>9</v>
      </c>
      <c r="E49" s="18">
        <f>IF(B49="","",B49*D49)</f>
        <v/>
      </c>
    </row>
    <row r="50">
      <c r="A50" s="14" t="inlineStr">
        <is>
          <t>Slab on grade (5 in, reinforced)</t>
        </is>
      </c>
      <c r="B50" s="15" t="n">
        <v>7200</v>
      </c>
      <c r="C50" s="16" t="inlineStr">
        <is>
          <t>SF</t>
        </is>
      </c>
      <c r="D50" s="17" t="n">
        <v>8.5</v>
      </c>
      <c r="E50" s="18">
        <f>IF(B50="","",B50*D50)</f>
        <v/>
      </c>
    </row>
    <row r="51">
      <c r="A51" s="14" t="inlineStr">
        <is>
          <t>Vapor barrier and compacted rock base</t>
        </is>
      </c>
      <c r="B51" s="15" t="n">
        <v>7200</v>
      </c>
      <c r="C51" s="16" t="inlineStr">
        <is>
          <t>SF</t>
        </is>
      </c>
      <c r="D51" s="17" t="n">
        <v>1.75</v>
      </c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9" t="inlineStr">
        <is>
          <t>Division 03: Concrete Subtotal</t>
        </is>
      </c>
      <c r="B55" s="20" t="n"/>
      <c r="C55" s="20" t="n"/>
      <c r="D55" s="20" t="n"/>
      <c r="E55" s="21">
        <f>SUM(E49:E54)</f>
        <v/>
      </c>
    </row>
    <row r="57">
      <c r="A57" s="12" t="inlineStr">
        <is>
          <t>Division 05: Metals</t>
        </is>
      </c>
      <c r="B57" s="12" t="inlineStr">
        <is>
          <t>Qty</t>
        </is>
      </c>
      <c r="C57" s="12" t="inlineStr">
        <is>
          <t>Unit</t>
        </is>
      </c>
      <c r="D57" s="13" t="inlineStr">
        <is>
          <t>Unit Cost</t>
        </is>
      </c>
      <c r="E57" s="13" t="inlineStr">
        <is>
          <t>Total</t>
        </is>
      </c>
    </row>
    <row r="58">
      <c r="A58" s="14" t="inlineStr">
        <is>
          <t>Structural steel / metal building frame</t>
        </is>
      </c>
      <c r="B58" s="15" t="n">
        <v>7200</v>
      </c>
      <c r="C58" s="16" t="inlineStr">
        <is>
          <t>SF</t>
        </is>
      </c>
      <c r="D58" s="17" t="n">
        <v>14</v>
      </c>
      <c r="E58" s="18">
        <f>IF(B58="","",B58*D58)</f>
        <v/>
      </c>
    </row>
    <row r="59">
      <c r="A59" s="14" t="inlineStr">
        <is>
          <t>Standing seam metal roof panels</t>
        </is>
      </c>
      <c r="B59" s="15" t="n">
        <v>8000</v>
      </c>
      <c r="C59" s="16" t="inlineStr">
        <is>
          <t>SF</t>
        </is>
      </c>
      <c r="D59" s="17" t="n">
        <v>11</v>
      </c>
      <c r="E59" s="18">
        <f>IF(B59="","",B59*D59)</f>
        <v/>
      </c>
    </row>
    <row r="60">
      <c r="A60" s="14" t="inlineStr">
        <is>
          <t>Metal wall panel accents at facade</t>
        </is>
      </c>
      <c r="B60" s="15" t="n">
        <v>3200</v>
      </c>
      <c r="C60" s="16" t="inlineStr">
        <is>
          <t>SF</t>
        </is>
      </c>
      <c r="D60" s="17" t="n">
        <v>22</v>
      </c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4" t="inlineStr"/>
      <c r="B63" s="15" t="n"/>
      <c r="C63" s="16" t="inlineStr"/>
      <c r="D63" s="17" t="n"/>
      <c r="E63" s="18">
        <f>IF(B63="","",B63*D63)</f>
        <v/>
      </c>
    </row>
    <row r="64">
      <c r="A64" s="19" t="inlineStr">
        <is>
          <t>Division 05: Metals Subtotal</t>
        </is>
      </c>
      <c r="B64" s="20" t="n"/>
      <c r="C64" s="20" t="n"/>
      <c r="D64" s="20" t="n"/>
      <c r="E64" s="21">
        <f>SUM(E58:E63)</f>
        <v/>
      </c>
    </row>
    <row r="66">
      <c r="A66" s="12" t="inlineStr">
        <is>
          <t>Division 06/07/09: Framing, Insulation, and Drywall</t>
        </is>
      </c>
      <c r="B66" s="12" t="inlineStr">
        <is>
          <t>Qty</t>
        </is>
      </c>
      <c r="C66" s="12" t="inlineStr">
        <is>
          <t>Unit</t>
        </is>
      </c>
      <c r="D66" s="13" t="inlineStr">
        <is>
          <t>Unit Cost</t>
        </is>
      </c>
      <c r="E66" s="13" t="inlineStr">
        <is>
          <t>Total</t>
        </is>
      </c>
    </row>
    <row r="67">
      <c r="A67" s="14" t="inlineStr">
        <is>
          <t>Exterior metal stud wall framing and sheathing</t>
        </is>
      </c>
      <c r="B67" s="15" t="n">
        <v>4080</v>
      </c>
      <c r="C67" s="16" t="inlineStr">
        <is>
          <t>SF</t>
        </is>
      </c>
      <c r="D67" s="17" t="n">
        <v>10</v>
      </c>
      <c r="E67" s="18">
        <f>IF(B67="","",B67*D67)</f>
        <v/>
      </c>
    </row>
    <row r="68">
      <c r="A68" s="14" t="inlineStr">
        <is>
          <t>Interior metal stud partitions</t>
        </is>
      </c>
      <c r="B68" s="15" t="n">
        <v>3000</v>
      </c>
      <c r="C68" s="16" t="inlineStr">
        <is>
          <t>SF</t>
        </is>
      </c>
      <c r="D68" s="17" t="n">
        <v>4.5</v>
      </c>
      <c r="E68" s="18">
        <f>IF(B68="","",B68*D68)</f>
        <v/>
      </c>
    </row>
    <row r="69">
      <c r="A69" s="14" t="inlineStr">
        <is>
          <t>Drywall both sides, hung and taped (Level 4)</t>
        </is>
      </c>
      <c r="B69" s="15" t="n">
        <v>6000</v>
      </c>
      <c r="C69" s="16" t="inlineStr">
        <is>
          <t>SF</t>
        </is>
      </c>
      <c r="D69" s="17" t="n">
        <v>5</v>
      </c>
      <c r="E69" s="18">
        <f>IF(B69="","",B69*D69)</f>
        <v/>
      </c>
    </row>
    <row r="70">
      <c r="A70" s="14" t="inlineStr">
        <is>
          <t>Roof insulation (R-38)</t>
        </is>
      </c>
      <c r="B70" s="15" t="n">
        <v>7200</v>
      </c>
      <c r="C70" s="16" t="inlineStr">
        <is>
          <t>SF</t>
        </is>
      </c>
      <c r="D70" s="17" t="n">
        <v>2.2</v>
      </c>
      <c r="E70" s="18">
        <f>IF(B70="","",B70*D70)</f>
        <v/>
      </c>
    </row>
    <row r="71">
      <c r="A71" s="14" t="inlineStr">
        <is>
          <t>Exterior wall insulation (R-19)</t>
        </is>
      </c>
      <c r="B71" s="15" t="n">
        <v>4080</v>
      </c>
      <c r="C71" s="16" t="inlineStr">
        <is>
          <t>SF</t>
        </is>
      </c>
      <c r="D71" s="17" t="n">
        <v>2</v>
      </c>
      <c r="E71" s="18">
        <f>IF(B71="","",B71*D71)</f>
        <v/>
      </c>
    </row>
    <row r="72">
      <c r="A72" s="14" t="inlineStr"/>
      <c r="B72" s="15" t="n"/>
      <c r="C72" s="16" t="inlineStr"/>
      <c r="D72" s="17" t="n"/>
      <c r="E72" s="18">
        <f>IF(B72="","",B72*D72)</f>
        <v/>
      </c>
    </row>
    <row r="73">
      <c r="A73" s="14" t="inlineStr"/>
      <c r="B73" s="15" t="n"/>
      <c r="C73" s="16" t="inlineStr"/>
      <c r="D73" s="17" t="n"/>
      <c r="E73" s="18">
        <f>IF(B73="","",B73*D73)</f>
        <v/>
      </c>
    </row>
    <row r="74">
      <c r="A74" s="14" t="inlineStr"/>
      <c r="B74" s="15" t="n"/>
      <c r="C74" s="16" t="inlineStr"/>
      <c r="D74" s="17" t="n"/>
      <c r="E74" s="18">
        <f>IF(B74="","",B74*D74)</f>
        <v/>
      </c>
    </row>
    <row r="75">
      <c r="A75" s="19" t="inlineStr">
        <is>
          <t>Division 06/07/09: Framing, Insulation, and Drywall Subtotal</t>
        </is>
      </c>
      <c r="B75" s="20" t="n"/>
      <c r="C75" s="20" t="n"/>
      <c r="D75" s="20" t="n"/>
      <c r="E75" s="21">
        <f>SUM(E67:E74)</f>
        <v/>
      </c>
    </row>
    <row r="77">
      <c r="A77" s="12" t="inlineStr">
        <is>
          <t>Division 08: Openings</t>
        </is>
      </c>
      <c r="B77" s="12" t="inlineStr">
        <is>
          <t>Qty</t>
        </is>
      </c>
      <c r="C77" s="12" t="inlineStr">
        <is>
          <t>Unit</t>
        </is>
      </c>
      <c r="D77" s="13" t="inlineStr">
        <is>
          <t>Unit Cost</t>
        </is>
      </c>
      <c r="E77" s="13" t="inlineStr">
        <is>
          <t>Total</t>
        </is>
      </c>
    </row>
    <row r="78">
      <c r="A78" s="14" t="inlineStr">
        <is>
          <t>Aluminum storefront glazing</t>
        </is>
      </c>
      <c r="B78" s="15" t="n">
        <v>1200</v>
      </c>
      <c r="C78" s="16" t="inlineStr">
        <is>
          <t>SF</t>
        </is>
      </c>
      <c r="D78" s="17" t="n">
        <v>75</v>
      </c>
      <c r="E78" s="18">
        <f>IF(B78="","",B78*D78)</f>
        <v/>
      </c>
    </row>
    <row r="79">
      <c r="A79" s="14" t="inlineStr">
        <is>
          <t>Exterior hollow metal doors with hardware</t>
        </is>
      </c>
      <c r="B79" s="15" t="n">
        <v>4</v>
      </c>
      <c r="C79" s="16" t="inlineStr">
        <is>
          <t>each</t>
        </is>
      </c>
      <c r="D79" s="17" t="n">
        <v>3200</v>
      </c>
      <c r="E79" s="18">
        <f>IF(B79="","",B79*D79)</f>
        <v/>
      </c>
    </row>
    <row r="80">
      <c r="A80" s="14" t="inlineStr">
        <is>
          <t>Interior solid core doors, frames, and hardware</t>
        </is>
      </c>
      <c r="B80" s="15" t="n">
        <v>18</v>
      </c>
      <c r="C80" s="16" t="inlineStr">
        <is>
          <t>each</t>
        </is>
      </c>
      <c r="D80" s="17" t="n">
        <v>1250</v>
      </c>
      <c r="E80" s="18">
        <f>IF(B80="","",B80*D80)</f>
        <v/>
      </c>
    </row>
    <row r="81">
      <c r="A81" s="14" t="inlineStr">
        <is>
          <t>Interior glass sidelites</t>
        </is>
      </c>
      <c r="B81" s="15" t="n">
        <v>6</v>
      </c>
      <c r="C81" s="16" t="inlineStr">
        <is>
          <t>each</t>
        </is>
      </c>
      <c r="D81" s="17" t="n">
        <v>1800</v>
      </c>
      <c r="E81" s="18">
        <f>IF(B81="","",B81*D81)</f>
        <v/>
      </c>
    </row>
    <row r="82">
      <c r="A82" s="14" t="inlineStr"/>
      <c r="B82" s="15" t="n"/>
      <c r="C82" s="16" t="inlineStr"/>
      <c r="D82" s="17" t="n"/>
      <c r="E82" s="18">
        <f>IF(B82="","",B82*D82)</f>
        <v/>
      </c>
    </row>
    <row r="83">
      <c r="A83" s="14" t="inlineStr"/>
      <c r="B83" s="15" t="n"/>
      <c r="C83" s="16" t="inlineStr"/>
      <c r="D83" s="17" t="n"/>
      <c r="E83" s="18">
        <f>IF(B83="","",B83*D83)</f>
        <v/>
      </c>
    </row>
    <row r="84">
      <c r="A84" s="14" t="inlineStr"/>
      <c r="B84" s="15" t="n"/>
      <c r="C84" s="16" t="inlineStr"/>
      <c r="D84" s="17" t="n"/>
      <c r="E84" s="18">
        <f>IF(B84="","",B84*D84)</f>
        <v/>
      </c>
    </row>
    <row r="85">
      <c r="A85" s="19" t="inlineStr">
        <is>
          <t>Division 08: Openings Subtotal</t>
        </is>
      </c>
      <c r="B85" s="20" t="n"/>
      <c r="C85" s="20" t="n"/>
      <c r="D85" s="20" t="n"/>
      <c r="E85" s="21">
        <f>SUM(E78:E84)</f>
        <v/>
      </c>
    </row>
    <row r="87">
      <c r="A87" s="12" t="inlineStr">
        <is>
          <t>Division 09: Finishes</t>
        </is>
      </c>
      <c r="B87" s="12" t="inlineStr">
        <is>
          <t>Qty</t>
        </is>
      </c>
      <c r="C87" s="12" t="inlineStr">
        <is>
          <t>Unit</t>
        </is>
      </c>
      <c r="D87" s="13" t="inlineStr">
        <is>
          <t>Unit Cost</t>
        </is>
      </c>
      <c r="E87" s="13" t="inlineStr">
        <is>
          <t>Total</t>
        </is>
      </c>
    </row>
    <row r="88">
      <c r="A88" s="14" t="inlineStr">
        <is>
          <t>Carpet tile (offices)</t>
        </is>
      </c>
      <c r="B88" s="15" t="n">
        <v>4200</v>
      </c>
      <c r="C88" s="16" t="inlineStr">
        <is>
          <t>SF</t>
        </is>
      </c>
      <c r="D88" s="17" t="n">
        <v>6.5</v>
      </c>
      <c r="E88" s="18">
        <f>IF(B88="","",B88*D88)</f>
        <v/>
      </c>
    </row>
    <row r="89">
      <c r="A89" s="14" t="inlineStr">
        <is>
          <t>Luxury vinyl plank (break room, corridors)</t>
        </is>
      </c>
      <c r="B89" s="15" t="n">
        <v>1200</v>
      </c>
      <c r="C89" s="16" t="inlineStr">
        <is>
          <t>SF</t>
        </is>
      </c>
      <c r="D89" s="17" t="n">
        <v>8</v>
      </c>
      <c r="E89" s="18">
        <f>IF(B89="","",B89*D89)</f>
        <v/>
      </c>
    </row>
    <row r="90">
      <c r="A90" s="14" t="inlineStr">
        <is>
          <t>Porcelain tile (restrooms)</t>
        </is>
      </c>
      <c r="B90" s="15" t="n">
        <v>600</v>
      </c>
      <c r="C90" s="16" t="inlineStr">
        <is>
          <t>SF</t>
        </is>
      </c>
      <c r="D90" s="17" t="n">
        <v>18</v>
      </c>
      <c r="E90" s="18">
        <f>IF(B90="","",B90*D90)</f>
        <v/>
      </c>
    </row>
    <row r="91">
      <c r="A91" s="14" t="inlineStr">
        <is>
          <t>Sealed concrete (storage, mechanical)</t>
        </is>
      </c>
      <c r="B91" s="15" t="n">
        <v>1200</v>
      </c>
      <c r="C91" s="16" t="inlineStr">
        <is>
          <t>SF</t>
        </is>
      </c>
      <c r="D91" s="17" t="n">
        <v>3</v>
      </c>
      <c r="E91" s="18">
        <f>IF(B91="","",B91*D91)</f>
        <v/>
      </c>
    </row>
    <row r="92">
      <c r="A92" s="14" t="inlineStr">
        <is>
          <t>Rubber wall base</t>
        </is>
      </c>
      <c r="B92" s="15" t="n">
        <v>1000</v>
      </c>
      <c r="C92" s="16" t="inlineStr">
        <is>
          <t>lin ft</t>
        </is>
      </c>
      <c r="D92" s="17" t="n">
        <v>3.5</v>
      </c>
      <c r="E92" s="18">
        <f>IF(B92="","",B92*D92)</f>
        <v/>
      </c>
    </row>
    <row r="93">
      <c r="A93" s="14" t="inlineStr">
        <is>
          <t>Acoustical ceiling grid and tile</t>
        </is>
      </c>
      <c r="B93" s="15" t="n">
        <v>6000</v>
      </c>
      <c r="C93" s="16" t="inlineStr">
        <is>
          <t>SF</t>
        </is>
      </c>
      <c r="D93" s="17" t="n">
        <v>5.5</v>
      </c>
      <c r="E93" s="18">
        <f>IF(B93="","",B93*D93)</f>
        <v/>
      </c>
    </row>
    <row r="94">
      <c r="A94" s="14" t="inlineStr">
        <is>
          <t>Interior paint (2 coats)</t>
        </is>
      </c>
      <c r="B94" s="15" t="n">
        <v>12000</v>
      </c>
      <c r="C94" s="16" t="inlineStr">
        <is>
          <t>SF</t>
        </is>
      </c>
      <c r="D94" s="17" t="n">
        <v>1.1</v>
      </c>
      <c r="E94" s="18">
        <f>IF(B94="","",B94*D94)</f>
        <v/>
      </c>
    </row>
    <row r="95">
      <c r="A95" s="14" t="inlineStr"/>
      <c r="B95" s="15" t="n"/>
      <c r="C95" s="16" t="inlineStr"/>
      <c r="D95" s="17" t="n"/>
      <c r="E95" s="18">
        <f>IF(B95="","",B95*D95)</f>
        <v/>
      </c>
    </row>
    <row r="96">
      <c r="A96" s="14" t="inlineStr"/>
      <c r="B96" s="15" t="n"/>
      <c r="C96" s="16" t="inlineStr"/>
      <c r="D96" s="17" t="n"/>
      <c r="E96" s="18">
        <f>IF(B96="","",B96*D96)</f>
        <v/>
      </c>
    </row>
    <row r="97">
      <c r="A97" s="14" t="inlineStr"/>
      <c r="B97" s="15" t="n"/>
      <c r="C97" s="16" t="inlineStr"/>
      <c r="D97" s="17" t="n"/>
      <c r="E97" s="18">
        <f>IF(B97="","",B97*D97)</f>
        <v/>
      </c>
    </row>
    <row r="98">
      <c r="A98" s="19" t="inlineStr">
        <is>
          <t>Division 09: Finishes Subtotal</t>
        </is>
      </c>
      <c r="B98" s="20" t="n"/>
      <c r="C98" s="20" t="n"/>
      <c r="D98" s="20" t="n"/>
      <c r="E98" s="21">
        <f>SUM(E88:E97)</f>
        <v/>
      </c>
    </row>
    <row r="100">
      <c r="A100" s="12" t="inlineStr">
        <is>
          <t>Division 10/12: Specialties and Millwork</t>
        </is>
      </c>
      <c r="B100" s="12" t="inlineStr">
        <is>
          <t>Qty</t>
        </is>
      </c>
      <c r="C100" s="12" t="inlineStr">
        <is>
          <t>Unit</t>
        </is>
      </c>
      <c r="D100" s="13" t="inlineStr">
        <is>
          <t>Unit Cost</t>
        </is>
      </c>
      <c r="E100" s="13" t="inlineStr">
        <is>
          <t>Total</t>
        </is>
      </c>
    </row>
    <row r="101">
      <c r="A101" s="14" t="inlineStr">
        <is>
          <t>Toilet partitions and restroom accessories</t>
        </is>
      </c>
      <c r="B101" s="15" t="n">
        <v>6</v>
      </c>
      <c r="C101" s="16" t="inlineStr">
        <is>
          <t>stalls</t>
        </is>
      </c>
      <c r="D101" s="17" t="n">
        <v>1100</v>
      </c>
      <c r="E101" s="18">
        <f>IF(B101="","",B101*D101)</f>
        <v/>
      </c>
    </row>
    <row r="102">
      <c r="A102" s="14" t="inlineStr">
        <is>
          <t>Room signage and ADA signage</t>
        </is>
      </c>
      <c r="B102" s="15" t="n">
        <v>1</v>
      </c>
      <c r="C102" s="16" t="inlineStr">
        <is>
          <t>lot</t>
        </is>
      </c>
      <c r="D102" s="17" t="n">
        <v>6500</v>
      </c>
      <c r="E102" s="18">
        <f>IF(B102="","",B102*D102)</f>
        <v/>
      </c>
    </row>
    <row r="103">
      <c r="A103" s="14" t="inlineStr">
        <is>
          <t>Fire extinguishers and cabinets</t>
        </is>
      </c>
      <c r="B103" s="15" t="n">
        <v>8</v>
      </c>
      <c r="C103" s="16" t="inlineStr">
        <is>
          <t>each</t>
        </is>
      </c>
      <c r="D103" s="17" t="n">
        <v>275</v>
      </c>
      <c r="E103" s="18">
        <f>IF(B103="","",B103*D103)</f>
        <v/>
      </c>
    </row>
    <row r="104">
      <c r="A104" s="14" t="inlineStr">
        <is>
          <t>Break room casework and countertops</t>
        </is>
      </c>
      <c r="B104" s="15" t="n">
        <v>1</v>
      </c>
      <c r="C104" s="16" t="inlineStr">
        <is>
          <t>lot</t>
        </is>
      </c>
      <c r="D104" s="17" t="n">
        <v>28000</v>
      </c>
      <c r="E104" s="18">
        <f>IF(B104="","",B104*D104)</f>
        <v/>
      </c>
    </row>
    <row r="105">
      <c r="A105" s="14" t="inlineStr">
        <is>
          <t>Reception desk and built-ins</t>
        </is>
      </c>
      <c r="B105" s="15" t="n">
        <v>1</v>
      </c>
      <c r="C105" s="16" t="inlineStr">
        <is>
          <t>lot</t>
        </is>
      </c>
      <c r="D105" s="17" t="n">
        <v>18000</v>
      </c>
      <c r="E105" s="18">
        <f>IF(B105="","",B105*D105)</f>
        <v/>
      </c>
    </row>
    <row r="106">
      <c r="A106" s="14" t="inlineStr">
        <is>
          <t>Window shades</t>
        </is>
      </c>
      <c r="B106" s="15" t="n">
        <v>1000</v>
      </c>
      <c r="C106" s="16" t="inlineStr">
        <is>
          <t>SF</t>
        </is>
      </c>
      <c r="D106" s="17" t="n">
        <v>6</v>
      </c>
      <c r="E106" s="18">
        <f>IF(B106="","",B106*D106)</f>
        <v/>
      </c>
    </row>
    <row r="107">
      <c r="A107" s="14" t="inlineStr"/>
      <c r="B107" s="15" t="n"/>
      <c r="C107" s="16" t="inlineStr"/>
      <c r="D107" s="17" t="n"/>
      <c r="E107" s="18">
        <f>IF(B107="","",B107*D107)</f>
        <v/>
      </c>
    </row>
    <row r="108">
      <c r="A108" s="14" t="inlineStr"/>
      <c r="B108" s="15" t="n"/>
      <c r="C108" s="16" t="inlineStr"/>
      <c r="D108" s="17" t="n"/>
      <c r="E108" s="18">
        <f>IF(B108="","",B108*D108)</f>
        <v/>
      </c>
    </row>
    <row r="109">
      <c r="A109" s="14" t="inlineStr"/>
      <c r="B109" s="15" t="n"/>
      <c r="C109" s="16" t="inlineStr"/>
      <c r="D109" s="17" t="n"/>
      <c r="E109" s="18">
        <f>IF(B109="","",B109*D109)</f>
        <v/>
      </c>
    </row>
    <row r="110">
      <c r="A110" s="19" t="inlineStr">
        <is>
          <t>Division 10/12: Specialties and Millwork Subtotal</t>
        </is>
      </c>
      <c r="B110" s="20" t="n"/>
      <c r="C110" s="20" t="n"/>
      <c r="D110" s="20" t="n"/>
      <c r="E110" s="21">
        <f>SUM(E101:E109)</f>
        <v/>
      </c>
    </row>
    <row r="112">
      <c r="A112" s="12" t="inlineStr">
        <is>
          <t>Division 22: Plumbing</t>
        </is>
      </c>
      <c r="B112" s="12" t="inlineStr">
        <is>
          <t>Qty</t>
        </is>
      </c>
      <c r="C112" s="12" t="inlineStr">
        <is>
          <t>Unit</t>
        </is>
      </c>
      <c r="D112" s="13" t="inlineStr">
        <is>
          <t>Unit Cost</t>
        </is>
      </c>
      <c r="E112" s="13" t="inlineStr">
        <is>
          <t>Total</t>
        </is>
      </c>
    </row>
    <row r="113">
      <c r="A113" s="14" t="inlineStr">
        <is>
          <t>Plumbing rough-in and piping</t>
        </is>
      </c>
      <c r="B113" s="15" t="n">
        <v>7200</v>
      </c>
      <c r="C113" s="16" t="inlineStr">
        <is>
          <t>SF</t>
        </is>
      </c>
      <c r="D113" s="17" t="n">
        <v>5</v>
      </c>
      <c r="E113" s="18">
        <f>IF(B113="","",B113*D113)</f>
        <v/>
      </c>
    </row>
    <row r="114">
      <c r="A114" s="14" t="inlineStr">
        <is>
          <t>Plumbing fixtures (toilets, lavatories, sinks)</t>
        </is>
      </c>
      <c r="B114" s="15" t="n">
        <v>12</v>
      </c>
      <c r="C114" s="16" t="inlineStr">
        <is>
          <t>each</t>
        </is>
      </c>
      <c r="D114" s="17" t="n">
        <v>1400</v>
      </c>
      <c r="E114" s="18">
        <f>IF(B114="","",B114*D114)</f>
        <v/>
      </c>
    </row>
    <row r="115">
      <c r="A115" s="14" t="inlineStr">
        <is>
          <t>Water heater</t>
        </is>
      </c>
      <c r="B115" s="15" t="n">
        <v>1</v>
      </c>
      <c r="C115" s="16" t="inlineStr">
        <is>
          <t>each</t>
        </is>
      </c>
      <c r="D115" s="17" t="n">
        <v>3800</v>
      </c>
      <c r="E115" s="18">
        <f>IF(B115="","",B115*D115)</f>
        <v/>
      </c>
    </row>
    <row r="116">
      <c r="A116" s="14" t="inlineStr"/>
      <c r="B116" s="15" t="n"/>
      <c r="C116" s="16" t="inlineStr"/>
      <c r="D116" s="17" t="n"/>
      <c r="E116" s="18">
        <f>IF(B116="","",B116*D116)</f>
        <v/>
      </c>
    </row>
    <row r="117">
      <c r="A117" s="14" t="inlineStr"/>
      <c r="B117" s="15" t="n"/>
      <c r="C117" s="16" t="inlineStr"/>
      <c r="D117" s="17" t="n"/>
      <c r="E117" s="18">
        <f>IF(B117="","",B117*D117)</f>
        <v/>
      </c>
    </row>
    <row r="118">
      <c r="A118" s="14" t="inlineStr"/>
      <c r="B118" s="15" t="n"/>
      <c r="C118" s="16" t="inlineStr"/>
      <c r="D118" s="17" t="n"/>
      <c r="E118" s="18">
        <f>IF(B118="","",B118*D118)</f>
        <v/>
      </c>
    </row>
    <row r="119">
      <c r="A119" s="19" t="inlineStr">
        <is>
          <t>Division 22: Plumbing Subtotal</t>
        </is>
      </c>
      <c r="B119" s="20" t="n"/>
      <c r="C119" s="20" t="n"/>
      <c r="D119" s="20" t="n"/>
      <c r="E119" s="21">
        <f>SUM(E113:E118)</f>
        <v/>
      </c>
    </row>
    <row r="121">
      <c r="A121" s="12" t="inlineStr">
        <is>
          <t>Division 23: HVAC</t>
        </is>
      </c>
      <c r="B121" s="12" t="inlineStr">
        <is>
          <t>Qty</t>
        </is>
      </c>
      <c r="C121" s="12" t="inlineStr">
        <is>
          <t>Unit</t>
        </is>
      </c>
      <c r="D121" s="13" t="inlineStr">
        <is>
          <t>Unit Cost</t>
        </is>
      </c>
      <c r="E121" s="13" t="inlineStr">
        <is>
          <t>Total</t>
        </is>
      </c>
    </row>
    <row r="122">
      <c r="A122" s="14" t="inlineStr">
        <is>
          <t>Rooftop units (7.5 ton)</t>
        </is>
      </c>
      <c r="B122" s="15" t="n">
        <v>4</v>
      </c>
      <c r="C122" s="16" t="inlineStr">
        <is>
          <t>each</t>
        </is>
      </c>
      <c r="D122" s="17" t="n">
        <v>14500</v>
      </c>
      <c r="E122" s="18">
        <f>IF(B122="","",B122*D122)</f>
        <v/>
      </c>
    </row>
    <row r="123">
      <c r="A123" s="14" t="inlineStr">
        <is>
          <t>Ductwork, diffusers, and grilles</t>
        </is>
      </c>
      <c r="B123" s="15" t="n">
        <v>7200</v>
      </c>
      <c r="C123" s="16" t="inlineStr">
        <is>
          <t>SF</t>
        </is>
      </c>
      <c r="D123" s="17" t="n">
        <v>9</v>
      </c>
      <c r="E123" s="18">
        <f>IF(B123="","",B123*D123)</f>
        <v/>
      </c>
    </row>
    <row r="124">
      <c r="A124" s="14" t="inlineStr">
        <is>
          <t>Controls, balancing, and commissioning</t>
        </is>
      </c>
      <c r="B124" s="15" t="n">
        <v>1</v>
      </c>
      <c r="C124" s="16" t="inlineStr">
        <is>
          <t>lot</t>
        </is>
      </c>
      <c r="D124" s="17" t="n">
        <v>22000</v>
      </c>
      <c r="E124" s="18">
        <f>IF(B124="","",B124*D124)</f>
        <v/>
      </c>
    </row>
    <row r="125">
      <c r="A125" s="14" t="inlineStr"/>
      <c r="B125" s="15" t="n"/>
      <c r="C125" s="16" t="inlineStr"/>
      <c r="D125" s="17" t="n"/>
      <c r="E125" s="18">
        <f>IF(B125="","",B125*D125)</f>
        <v/>
      </c>
    </row>
    <row r="126">
      <c r="A126" s="14" t="inlineStr"/>
      <c r="B126" s="15" t="n"/>
      <c r="C126" s="16" t="inlineStr"/>
      <c r="D126" s="17" t="n"/>
      <c r="E126" s="18">
        <f>IF(B126="","",B126*D126)</f>
        <v/>
      </c>
    </row>
    <row r="127">
      <c r="A127" s="14" t="inlineStr"/>
      <c r="B127" s="15" t="n"/>
      <c r="C127" s="16" t="inlineStr"/>
      <c r="D127" s="17" t="n"/>
      <c r="E127" s="18">
        <f>IF(B127="","",B127*D127)</f>
        <v/>
      </c>
    </row>
    <row r="128">
      <c r="A128" s="19" t="inlineStr">
        <is>
          <t>Division 23: HVAC Subtotal</t>
        </is>
      </c>
      <c r="B128" s="20" t="n"/>
      <c r="C128" s="20" t="n"/>
      <c r="D128" s="20" t="n"/>
      <c r="E128" s="21">
        <f>SUM(E122:E127)</f>
        <v/>
      </c>
    </row>
    <row r="130">
      <c r="A130" s="12" t="inlineStr">
        <is>
          <t>Division 21/28: Fire Protection</t>
        </is>
      </c>
      <c r="B130" s="12" t="inlineStr">
        <is>
          <t>Qty</t>
        </is>
      </c>
      <c r="C130" s="12" t="inlineStr">
        <is>
          <t>Unit</t>
        </is>
      </c>
      <c r="D130" s="13" t="inlineStr">
        <is>
          <t>Unit Cost</t>
        </is>
      </c>
      <c r="E130" s="13" t="inlineStr">
        <is>
          <t>Total</t>
        </is>
      </c>
    </row>
    <row r="131">
      <c r="A131" s="14" t="inlineStr">
        <is>
          <t>Fire sprinkler system</t>
        </is>
      </c>
      <c r="B131" s="15" t="n">
        <v>7200</v>
      </c>
      <c r="C131" s="16" t="inlineStr">
        <is>
          <t>SF</t>
        </is>
      </c>
      <c r="D131" s="17" t="n">
        <v>4.75</v>
      </c>
      <c r="E131" s="18">
        <f>IF(B131="","",B131*D131)</f>
        <v/>
      </c>
    </row>
    <row r="132">
      <c r="A132" s="14" t="inlineStr">
        <is>
          <t>Fire alarm system</t>
        </is>
      </c>
      <c r="B132" s="15" t="n">
        <v>1</v>
      </c>
      <c r="C132" s="16" t="inlineStr">
        <is>
          <t>lot</t>
        </is>
      </c>
      <c r="D132" s="17" t="n">
        <v>18500</v>
      </c>
      <c r="E132" s="18">
        <f>IF(B132="","",B132*D132)</f>
        <v/>
      </c>
    </row>
    <row r="133">
      <c r="A133" s="14" t="inlineStr"/>
      <c r="B133" s="15" t="n"/>
      <c r="C133" s="16" t="inlineStr"/>
      <c r="D133" s="17" t="n"/>
      <c r="E133" s="18">
        <f>IF(B133="","",B133*D133)</f>
        <v/>
      </c>
    </row>
    <row r="134">
      <c r="A134" s="14" t="inlineStr"/>
      <c r="B134" s="15" t="n"/>
      <c r="C134" s="16" t="inlineStr"/>
      <c r="D134" s="17" t="n"/>
      <c r="E134" s="18">
        <f>IF(B134="","",B134*D134)</f>
        <v/>
      </c>
    </row>
    <row r="135">
      <c r="A135" s="14" t="inlineStr"/>
      <c r="B135" s="15" t="n"/>
      <c r="C135" s="16" t="inlineStr"/>
      <c r="D135" s="17" t="n"/>
      <c r="E135" s="18">
        <f>IF(B135="","",B135*D135)</f>
        <v/>
      </c>
    </row>
    <row r="136">
      <c r="A136" s="19" t="inlineStr">
        <is>
          <t>Division 21/28: Fire Protection Subtotal</t>
        </is>
      </c>
      <c r="B136" s="20" t="n"/>
      <c r="C136" s="20" t="n"/>
      <c r="D136" s="20" t="n"/>
      <c r="E136" s="21">
        <f>SUM(E131:E135)</f>
        <v/>
      </c>
    </row>
    <row r="138">
      <c r="A138" s="12" t="inlineStr">
        <is>
          <t>Division 26/27: Electrical and Low Voltage</t>
        </is>
      </c>
      <c r="B138" s="12" t="inlineStr">
        <is>
          <t>Qty</t>
        </is>
      </c>
      <c r="C138" s="12" t="inlineStr">
        <is>
          <t>Unit</t>
        </is>
      </c>
      <c r="D138" s="13" t="inlineStr">
        <is>
          <t>Unit Cost</t>
        </is>
      </c>
      <c r="E138" s="13" t="inlineStr">
        <is>
          <t>Total</t>
        </is>
      </c>
    </row>
    <row r="139">
      <c r="A139" s="14" t="inlineStr">
        <is>
          <t>Electrical service and distribution</t>
        </is>
      </c>
      <c r="B139" s="15" t="n">
        <v>1</v>
      </c>
      <c r="C139" s="16" t="inlineStr">
        <is>
          <t>lot</t>
        </is>
      </c>
      <c r="D139" s="17" t="n">
        <v>68000</v>
      </c>
      <c r="E139" s="18">
        <f>IF(B139="","",B139*D139)</f>
        <v/>
      </c>
    </row>
    <row r="140">
      <c r="A140" s="14" t="inlineStr">
        <is>
          <t>LED lighting and controls</t>
        </is>
      </c>
      <c r="B140" s="15" t="n">
        <v>7200</v>
      </c>
      <c r="C140" s="16" t="inlineStr">
        <is>
          <t>SF</t>
        </is>
      </c>
      <c r="D140" s="17" t="n">
        <v>7.5</v>
      </c>
      <c r="E140" s="18">
        <f>IF(B140="","",B140*D140)</f>
        <v/>
      </c>
    </row>
    <row r="141">
      <c r="A141" s="14" t="inlineStr">
        <is>
          <t>Power, receptacles, and branch wiring</t>
        </is>
      </c>
      <c r="B141" s="15" t="n">
        <v>7200</v>
      </c>
      <c r="C141" s="16" t="inlineStr">
        <is>
          <t>SF</t>
        </is>
      </c>
      <c r="D141" s="17" t="n">
        <v>6.5</v>
      </c>
      <c r="E141" s="18">
        <f>IF(B141="","",B141*D141)</f>
        <v/>
      </c>
    </row>
    <row r="142">
      <c r="A142" s="14" t="inlineStr">
        <is>
          <t>Data and low voltage cabling</t>
        </is>
      </c>
      <c r="B142" s="15" t="n">
        <v>7200</v>
      </c>
      <c r="C142" s="16" t="inlineStr">
        <is>
          <t>SF</t>
        </is>
      </c>
      <c r="D142" s="17" t="n">
        <v>3.5</v>
      </c>
      <c r="E142" s="18">
        <f>IF(B142="","",B142*D142)</f>
        <v/>
      </c>
    </row>
    <row r="143">
      <c r="A143" s="14" t="inlineStr">
        <is>
          <t>Emergency lighting and exit signs</t>
        </is>
      </c>
      <c r="B143" s="15" t="n">
        <v>1</v>
      </c>
      <c r="C143" s="16" t="inlineStr">
        <is>
          <t>lot</t>
        </is>
      </c>
      <c r="D143" s="17" t="n">
        <v>9500</v>
      </c>
      <c r="E143" s="18">
        <f>IF(B143="","",B143*D143)</f>
        <v/>
      </c>
    </row>
    <row r="144">
      <c r="A144" s="14" t="inlineStr"/>
      <c r="B144" s="15" t="n"/>
      <c r="C144" s="16" t="inlineStr"/>
      <c r="D144" s="17" t="n"/>
      <c r="E144" s="18">
        <f>IF(B144="","",B144*D144)</f>
        <v/>
      </c>
    </row>
    <row r="145">
      <c r="A145" s="14" t="inlineStr"/>
      <c r="B145" s="15" t="n"/>
      <c r="C145" s="16" t="inlineStr"/>
      <c r="D145" s="17" t="n"/>
      <c r="E145" s="18">
        <f>IF(B145="","",B145*D145)</f>
        <v/>
      </c>
    </row>
    <row r="146">
      <c r="A146" s="14" t="inlineStr"/>
      <c r="B146" s="15" t="n"/>
      <c r="C146" s="16" t="inlineStr"/>
      <c r="D146" s="17" t="n"/>
      <c r="E146" s="18">
        <f>IF(B146="","",B146*D146)</f>
        <v/>
      </c>
    </row>
    <row r="147">
      <c r="A147" s="19" t="inlineStr">
        <is>
          <t>Division 26/27: Electrical and Low Voltage Subtotal</t>
        </is>
      </c>
      <c r="B147" s="20" t="n"/>
      <c r="C147" s="20" t="n"/>
      <c r="D147" s="20" t="n"/>
      <c r="E147" s="21">
        <f>SUM(E139:E146)</f>
        <v/>
      </c>
    </row>
    <row r="149">
      <c r="A149" s="22" t="inlineStr">
        <is>
          <t>Summary</t>
        </is>
      </c>
    </row>
    <row r="150">
      <c r="A150" s="23" t="inlineStr">
        <is>
          <t>Division 01: General Conditions</t>
        </is>
      </c>
      <c r="E150" s="24">
        <f>E22</f>
        <v/>
      </c>
    </row>
    <row r="151">
      <c r="A151" s="23" t="inlineStr">
        <is>
          <t>Design and Engineering</t>
        </is>
      </c>
      <c r="E151" s="24">
        <f>E30</f>
        <v/>
      </c>
    </row>
    <row r="152">
      <c r="A152" s="23" t="inlineStr">
        <is>
          <t>Division 31/32/33: Sitework</t>
        </is>
      </c>
      <c r="E152" s="24">
        <f>E46</f>
        <v/>
      </c>
    </row>
    <row r="153">
      <c r="A153" s="23" t="inlineStr">
        <is>
          <t>Division 03: Concrete</t>
        </is>
      </c>
      <c r="E153" s="24">
        <f>E55</f>
        <v/>
      </c>
    </row>
    <row r="154">
      <c r="A154" s="23" t="inlineStr">
        <is>
          <t>Division 05: Metals</t>
        </is>
      </c>
      <c r="E154" s="24">
        <f>E64</f>
        <v/>
      </c>
    </row>
    <row r="155">
      <c r="A155" s="23" t="inlineStr">
        <is>
          <t>Division 06/07/09: Framing, Insulation, and Drywall</t>
        </is>
      </c>
      <c r="E155" s="24">
        <f>E75</f>
        <v/>
      </c>
    </row>
    <row r="156">
      <c r="A156" s="23" t="inlineStr">
        <is>
          <t>Division 08: Openings</t>
        </is>
      </c>
      <c r="E156" s="24">
        <f>E85</f>
        <v/>
      </c>
    </row>
    <row r="157">
      <c r="A157" s="23" t="inlineStr">
        <is>
          <t>Division 09: Finishes</t>
        </is>
      </c>
      <c r="E157" s="24">
        <f>E98</f>
        <v/>
      </c>
    </row>
    <row r="158">
      <c r="A158" s="23" t="inlineStr">
        <is>
          <t>Division 10/12: Specialties and Millwork</t>
        </is>
      </c>
      <c r="E158" s="24">
        <f>E110</f>
        <v/>
      </c>
    </row>
    <row r="159">
      <c r="A159" s="23" t="inlineStr">
        <is>
          <t>Division 22: Plumbing</t>
        </is>
      </c>
      <c r="E159" s="24">
        <f>E119</f>
        <v/>
      </c>
    </row>
    <row r="160">
      <c r="A160" s="23" t="inlineStr">
        <is>
          <t>Division 23: HVAC</t>
        </is>
      </c>
      <c r="E160" s="24">
        <f>E128</f>
        <v/>
      </c>
    </row>
    <row r="161">
      <c r="A161" s="23" t="inlineStr">
        <is>
          <t>Division 21/28: Fire Protection</t>
        </is>
      </c>
      <c r="E161" s="24">
        <f>E136</f>
        <v/>
      </c>
    </row>
    <row r="162">
      <c r="A162" s="23" t="inlineStr">
        <is>
          <t>Division 26/27: Electrical and Low Voltage</t>
        </is>
      </c>
      <c r="E162" s="24">
        <f>E147</f>
        <v/>
      </c>
    </row>
    <row r="163">
      <c r="A163" s="7" t="inlineStr">
        <is>
          <t>Direct Cost Subtotal</t>
        </is>
      </c>
      <c r="E163" s="25">
        <f>E22+E30+E46+E55+E64+E75+E85+E98+E110+E119+E128+E136+E147</f>
        <v/>
      </c>
    </row>
    <row r="164">
      <c r="A164" s="23" t="inlineStr">
        <is>
          <t>Overhead</t>
        </is>
      </c>
      <c r="D164" s="26" t="n">
        <v>0.1</v>
      </c>
      <c r="E164" s="24">
        <f>E163*D164</f>
        <v/>
      </c>
    </row>
    <row r="165">
      <c r="A165" s="23" t="inlineStr">
        <is>
          <t>Profit (on direct cost + overhead)</t>
        </is>
      </c>
      <c r="D165" s="26" t="n">
        <v>0.08</v>
      </c>
      <c r="E165" s="24">
        <f>(E163+E164)*D165</f>
        <v/>
      </c>
    </row>
    <row r="166">
      <c r="A166" s="27" t="inlineStr">
        <is>
          <t>TOTAL ESTIMATE</t>
        </is>
      </c>
      <c r="B166" s="28" t="n"/>
      <c r="C166" s="28" t="n"/>
      <c r="D166" s="28" t="n"/>
      <c r="E166" s="29">
        <f>E163+E164+E165</f>
        <v/>
      </c>
    </row>
    <row r="168">
      <c r="A168" s="7" t="inlineStr">
        <is>
          <t>Scope of work</t>
        </is>
      </c>
    </row>
    <row r="169" ht="15" customHeight="1">
      <c r="A169" s="30" t="inlineStr">
        <is>
          <t>[Describe the work included in this estimate.]</t>
        </is>
      </c>
    </row>
    <row r="171">
      <c r="A171" s="7" t="inlineStr">
        <is>
          <t>Exclusions</t>
        </is>
      </c>
    </row>
    <row r="172" ht="30" customHeight="1">
      <c r="A172" s="30" t="inlineStr">
        <is>
          <t>[List anything not included, such as permits, repairs to hidden conditions, or work by others.]</t>
        </is>
      </c>
    </row>
    <row r="174">
      <c r="A174" s="7" t="inlineStr">
        <is>
          <t>Timeline</t>
        </is>
      </c>
    </row>
    <row r="175" ht="15" customHeight="1">
      <c r="A175" s="30" t="inlineStr">
        <is>
          <t>Estimated [X] working days from start, weather and inspections permitting.</t>
        </is>
      </c>
    </row>
    <row r="177">
      <c r="A177" s="7" t="inlineStr">
        <is>
          <t>Payment terms</t>
        </is>
      </c>
    </row>
    <row r="178" ht="15" customHeight="1">
      <c r="A178" s="30" t="inlineStr">
        <is>
          <t>50% deposit at scheduling, 50% due at completion.</t>
        </is>
      </c>
    </row>
    <row r="180">
      <c r="A180" s="7" t="inlineStr">
        <is>
          <t>Warranty</t>
        </is>
      </c>
    </row>
    <row r="181" ht="15" customHeight="1">
      <c r="A181" s="30" t="inlineStr">
        <is>
          <t>1-year workmanship warranty. Manufacturer warranties apply to materials.</t>
        </is>
      </c>
    </row>
    <row r="183">
      <c r="A183" s="7" t="inlineStr">
        <is>
          <t>License and insurance</t>
        </is>
      </c>
    </row>
    <row r="184" ht="15" customHeight="1">
      <c r="A184" s="30" t="inlineStr">
        <is>
          <t>License #[number]. Insured by [carrier], policy #[number].</t>
        </is>
      </c>
    </row>
    <row r="186">
      <c r="A186" s="23" t="inlineStr">
        <is>
          <t>Customer signature: ______________________________</t>
        </is>
      </c>
      <c r="D186" s="23" t="inlineStr">
        <is>
          <t>Date: ____________</t>
        </is>
      </c>
    </row>
    <row r="188">
      <c r="A188" s="31" t="inlineStr">
        <is>
          <t>Template by Projul · projul.com</t>
        </is>
      </c>
    </row>
  </sheetData>
  <mergeCells count="8">
    <mergeCell ref="A184:E184"/>
    <mergeCell ref="A172:E172"/>
    <mergeCell ref="A10:E10"/>
    <mergeCell ref="A175:E175"/>
    <mergeCell ref="A169:E169"/>
    <mergeCell ref="A1:E1"/>
    <mergeCell ref="A178:E178"/>
    <mergeCell ref="A181:E181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Commercial New Build Estimate: Auto Service Center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commercial estimate template covers a ground-up 9,600 SF auto service center with six service bays, a customer lobby, and restrooms on a paved lot. Adjust quantities and unit costs for your site and local pricing.</t>
        </is>
      </c>
    </row>
    <row r="12">
      <c r="A12" s="12" t="inlineStr">
        <is>
          <t>General Conditions and Design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Building permit, plan review, and impact fees allowance</t>
        </is>
      </c>
      <c r="B13" s="15" t="n">
        <v>1</v>
      </c>
      <c r="C13" s="16" t="inlineStr">
        <is>
          <t>lot</t>
        </is>
      </c>
      <c r="D13" s="17" t="n">
        <v>22000</v>
      </c>
      <c r="E13" s="18">
        <f>IF(B13="","",B13*D13)</f>
        <v/>
      </c>
    </row>
    <row r="14">
      <c r="A14" s="14" t="inlineStr">
        <is>
          <t>Architectural, structural, MEP, and civil design</t>
        </is>
      </c>
      <c r="B14" s="15" t="n">
        <v>1</v>
      </c>
      <c r="C14" s="16" t="inlineStr">
        <is>
          <t>lot</t>
        </is>
      </c>
      <c r="D14" s="17" t="n">
        <v>86000</v>
      </c>
      <c r="E14" s="18">
        <f>IF(B14="","",B14*D14)</f>
        <v/>
      </c>
    </row>
    <row r="15">
      <c r="A15" s="14" t="inlineStr">
        <is>
          <t>Geotechnical borings and report (lift anchorage)</t>
        </is>
      </c>
      <c r="B15" s="15" t="n">
        <v>1</v>
      </c>
      <c r="C15" s="16" t="inlineStr">
        <is>
          <t>lot</t>
        </is>
      </c>
      <c r="D15" s="17" t="n">
        <v>9500</v>
      </c>
      <c r="E15" s="18">
        <f>IF(B15="","",B15*D15)</f>
        <v/>
      </c>
    </row>
    <row r="16">
      <c r="A16" s="14" t="inlineStr">
        <is>
          <t>Superintendent</t>
        </is>
      </c>
      <c r="B16" s="15" t="n">
        <v>30</v>
      </c>
      <c r="C16" s="16" t="inlineStr">
        <is>
          <t>weeks</t>
        </is>
      </c>
      <c r="D16" s="17" t="n">
        <v>2800</v>
      </c>
      <c r="E16" s="18">
        <f>IF(B16="","",B16*D16)</f>
        <v/>
      </c>
    </row>
    <row r="17">
      <c r="A17" s="14" t="inlineStr">
        <is>
          <t>Temporary facilities and site security</t>
        </is>
      </c>
      <c r="B17" s="15" t="n">
        <v>7</v>
      </c>
      <c r="C17" s="16" t="inlineStr">
        <is>
          <t>months</t>
        </is>
      </c>
      <c r="D17" s="17" t="n">
        <v>3200</v>
      </c>
      <c r="E17" s="18">
        <f>IF(B17="","",B17*D17)</f>
        <v/>
      </c>
    </row>
    <row r="18">
      <c r="A18" s="14" t="inlineStr">
        <is>
          <t>Debris bins (swapped monthly)</t>
        </is>
      </c>
      <c r="B18" s="15" t="n">
        <v>7</v>
      </c>
      <c r="C18" s="16" t="inlineStr">
        <is>
          <t>months</t>
        </is>
      </c>
      <c r="D18" s="17" t="n">
        <v>650</v>
      </c>
      <c r="E18" s="18">
        <f>IF(B18="","",B18*D18)</f>
        <v/>
      </c>
    </row>
    <row r="19">
      <c r="A19" s="14" t="inlineStr">
        <is>
          <t>Final construction clean</t>
        </is>
      </c>
      <c r="B19" s="15" t="n">
        <v>9600</v>
      </c>
      <c r="C19" s="16" t="inlineStr">
        <is>
          <t>SF</t>
        </is>
      </c>
      <c r="D19" s="17" t="n">
        <v>0.55</v>
      </c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4" t="inlineStr"/>
      <c r="B21" s="15" t="n"/>
      <c r="C21" s="16" t="inlineStr"/>
      <c r="D21" s="17" t="n"/>
      <c r="E21" s="18">
        <f>IF(B21="","",B21*D21)</f>
        <v/>
      </c>
    </row>
    <row r="22">
      <c r="A22" s="14" t="inlineStr"/>
      <c r="B22" s="15" t="n"/>
      <c r="C22" s="16" t="inlineStr"/>
      <c r="D22" s="17" t="n"/>
      <c r="E22" s="18">
        <f>IF(B22="","",B22*D22)</f>
        <v/>
      </c>
    </row>
    <row r="23">
      <c r="A23" s="19" t="inlineStr">
        <is>
          <t>General Conditions and Design Subtotal</t>
        </is>
      </c>
      <c r="B23" s="20" t="n"/>
      <c r="C23" s="20" t="n"/>
      <c r="D23" s="20" t="n"/>
      <c r="E23" s="21">
        <f>SUM(E13:E22)</f>
        <v/>
      </c>
    </row>
    <row r="25">
      <c r="A25" s="12" t="inlineStr">
        <is>
          <t>Sitework</t>
        </is>
      </c>
      <c r="B25" s="12" t="inlineStr">
        <is>
          <t>Qty</t>
        </is>
      </c>
      <c r="C25" s="12" t="inlineStr">
        <is>
          <t>Unit</t>
        </is>
      </c>
      <c r="D25" s="13" t="inlineStr">
        <is>
          <t>Unit Cost</t>
        </is>
      </c>
      <c r="E25" s="13" t="inlineStr">
        <is>
          <t>Total</t>
        </is>
      </c>
    </row>
    <row r="26">
      <c r="A26" s="14" t="inlineStr">
        <is>
          <t>Excavation, site preparation, and fine grade</t>
        </is>
      </c>
      <c r="B26" s="15" t="n">
        <v>1</v>
      </c>
      <c r="C26" s="16" t="inlineStr">
        <is>
          <t>lot</t>
        </is>
      </c>
      <c r="D26" s="17" t="n">
        <v>65000</v>
      </c>
      <c r="E26" s="18">
        <f>IF(B26="","",B26*D26)</f>
        <v/>
      </c>
    </row>
    <row r="27">
      <c r="A27" s="14" t="inlineStr">
        <is>
          <t>SWPPP and erosion control</t>
        </is>
      </c>
      <c r="B27" s="15" t="n">
        <v>1</v>
      </c>
      <c r="C27" s="16" t="inlineStr">
        <is>
          <t>lot</t>
        </is>
      </c>
      <c r="D27" s="17" t="n">
        <v>6500</v>
      </c>
      <c r="E27" s="18">
        <f>IF(B27="","",B27*D27)</f>
        <v/>
      </c>
    </row>
    <row r="28">
      <c r="A28" s="14" t="inlineStr">
        <is>
          <t>Underground utilities, oil/water separator, and drains</t>
        </is>
      </c>
      <c r="B28" s="15" t="n">
        <v>1</v>
      </c>
      <c r="C28" s="16" t="inlineStr">
        <is>
          <t>lot</t>
        </is>
      </c>
      <c r="D28" s="17" t="n">
        <v>98000</v>
      </c>
      <c r="E28" s="18">
        <f>IF(B28="","",B28*D28)</f>
        <v/>
      </c>
    </row>
    <row r="29">
      <c r="A29" s="14" t="inlineStr">
        <is>
          <t>Asphalt parking and drive lanes</t>
        </is>
      </c>
      <c r="B29" s="15" t="n">
        <v>26000</v>
      </c>
      <c r="C29" s="16" t="inlineStr">
        <is>
          <t>SF</t>
        </is>
      </c>
      <c r="D29" s="17" t="n">
        <v>5.75</v>
      </c>
      <c r="E29" s="18">
        <f>IF(B29="","",B29*D29)</f>
        <v/>
      </c>
    </row>
    <row r="30">
      <c r="A30" s="14" t="inlineStr">
        <is>
          <t>Concrete apron at bay doors</t>
        </is>
      </c>
      <c r="B30" s="15" t="n">
        <v>2400</v>
      </c>
      <c r="C30" s="16" t="inlineStr">
        <is>
          <t>SF</t>
        </is>
      </c>
      <c r="D30" s="17" t="n">
        <v>9.5</v>
      </c>
      <c r="E30" s="18">
        <f>IF(B30="","",B30*D30)</f>
        <v/>
      </c>
    </row>
    <row r="31">
      <c r="A31" s="14" t="inlineStr">
        <is>
          <t>Curb, sidewalks, and ADA ramps</t>
        </is>
      </c>
      <c r="B31" s="15" t="n">
        <v>1</v>
      </c>
      <c r="C31" s="16" t="inlineStr">
        <is>
          <t>lot</t>
        </is>
      </c>
      <c r="D31" s="17" t="n">
        <v>24000</v>
      </c>
      <c r="E31" s="18">
        <f>IF(B31="","",B31*D31)</f>
        <v/>
      </c>
    </row>
    <row r="32">
      <c r="A32" s="14" t="inlineStr">
        <is>
          <t>Striping and signage</t>
        </is>
      </c>
      <c r="B32" s="15" t="n">
        <v>1</v>
      </c>
      <c r="C32" s="16" t="inlineStr">
        <is>
          <t>lot</t>
        </is>
      </c>
      <c r="D32" s="17" t="n">
        <v>5500</v>
      </c>
      <c r="E32" s="18">
        <f>IF(B32="","",B32*D32)</f>
        <v/>
      </c>
    </row>
    <row r="33">
      <c r="A33" s="14" t="inlineStr">
        <is>
          <t>Landscaping and irrigation</t>
        </is>
      </c>
      <c r="B33" s="15" t="n">
        <v>1</v>
      </c>
      <c r="C33" s="16" t="inlineStr">
        <is>
          <t>lot</t>
        </is>
      </c>
      <c r="D33" s="17" t="n">
        <v>28000</v>
      </c>
      <c r="E33" s="18">
        <f>IF(B33="","",B33*D33)</f>
        <v/>
      </c>
    </row>
    <row r="34">
      <c r="A34" s="14" t="inlineStr"/>
      <c r="B34" s="15" t="n"/>
      <c r="C34" s="16" t="inlineStr"/>
      <c r="D34" s="17" t="n"/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9" t="inlineStr">
        <is>
          <t>Sitework Subtotal</t>
        </is>
      </c>
      <c r="B37" s="20" t="n"/>
      <c r="C37" s="20" t="n"/>
      <c r="D37" s="20" t="n"/>
      <c r="E37" s="21">
        <f>SUM(E26:E36)</f>
        <v/>
      </c>
    </row>
    <row r="39">
      <c r="A39" s="12" t="inlineStr">
        <is>
          <t>Concrete</t>
        </is>
      </c>
      <c r="B39" s="12" t="inlineStr">
        <is>
          <t>Qty</t>
        </is>
      </c>
      <c r="C39" s="12" t="inlineStr">
        <is>
          <t>Unit</t>
        </is>
      </c>
      <c r="D39" s="13" t="inlineStr">
        <is>
          <t>Unit Cost</t>
        </is>
      </c>
      <c r="E39" s="13" t="inlineStr">
        <is>
          <t>Total</t>
        </is>
      </c>
    </row>
    <row r="40">
      <c r="A40" s="14" t="inlineStr">
        <is>
          <t>Perimeter footings (stem wall and strip footing)</t>
        </is>
      </c>
      <c r="B40" s="15" t="n">
        <v>440</v>
      </c>
      <c r="C40" s="16" t="inlineStr">
        <is>
          <t>lin ft</t>
        </is>
      </c>
      <c r="D40" s="17" t="n">
        <v>85</v>
      </c>
      <c r="E40" s="18">
        <f>IF(B40="","",B40*D40)</f>
        <v/>
      </c>
    </row>
    <row r="41">
      <c r="A41" s="14" t="inlineStr">
        <is>
          <t>Spread footings at columns</t>
        </is>
      </c>
      <c r="B41" s="15" t="n">
        <v>16</v>
      </c>
      <c r="C41" s="16" t="inlineStr">
        <is>
          <t>each</t>
        </is>
      </c>
      <c r="D41" s="17" t="n">
        <v>1400</v>
      </c>
      <c r="E41" s="18">
        <f>IF(B41="","",B41*D41)</f>
        <v/>
      </c>
    </row>
    <row r="42">
      <c r="A42" s="14" t="inlineStr">
        <is>
          <t>Reinforced slab on grade (6 in) with vapor barrier and base</t>
        </is>
      </c>
      <c r="B42" s="15" t="n">
        <v>9600</v>
      </c>
      <c r="C42" s="16" t="inlineStr">
        <is>
          <t>SF</t>
        </is>
      </c>
      <c r="D42" s="17" t="n">
        <v>10.5</v>
      </c>
      <c r="E42" s="18">
        <f>IF(B42="","",B42*D42)</f>
        <v/>
      </c>
    </row>
    <row r="43">
      <c r="A43" s="14" t="inlineStr">
        <is>
          <t>Drilled piers for 2-post lift anchorage</t>
        </is>
      </c>
      <c r="B43" s="15" t="n">
        <v>6</v>
      </c>
      <c r="C43" s="16" t="inlineStr">
        <is>
          <t>each</t>
        </is>
      </c>
      <c r="D43" s="17" t="n">
        <v>1800</v>
      </c>
      <c r="E43" s="18">
        <f>IF(B43="","",B43*D43)</f>
        <v/>
      </c>
    </row>
    <row r="44">
      <c r="A44" s="14" t="inlineStr">
        <is>
          <t>Trench drains in service bays</t>
        </is>
      </c>
      <c r="B44" s="15" t="n">
        <v>120</v>
      </c>
      <c r="C44" s="16" t="inlineStr">
        <is>
          <t>lin ft</t>
        </is>
      </c>
      <c r="D44" s="17" t="n">
        <v>120</v>
      </c>
      <c r="E44" s="18">
        <f>IF(B44="","",B44*D44)</f>
        <v/>
      </c>
    </row>
    <row r="45">
      <c r="A45" s="14" t="inlineStr">
        <is>
          <t>Concrete polish and sealer in service area</t>
        </is>
      </c>
      <c r="B45" s="15" t="n">
        <v>7200</v>
      </c>
      <c r="C45" s="16" t="inlineStr">
        <is>
          <t>SF</t>
        </is>
      </c>
      <c r="D45" s="17" t="n">
        <v>4.25</v>
      </c>
      <c r="E45" s="18">
        <f>IF(B45="","",B45*D45)</f>
        <v/>
      </c>
    </row>
    <row r="46">
      <c r="A46" s="14" t="inlineStr"/>
      <c r="B46" s="15" t="n"/>
      <c r="C46" s="16" t="inlineStr"/>
      <c r="D46" s="17" t="n"/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9" t="inlineStr">
        <is>
          <t>Concrete Subtotal</t>
        </is>
      </c>
      <c r="B49" s="20" t="n"/>
      <c r="C49" s="20" t="n"/>
      <c r="D49" s="20" t="n"/>
      <c r="E49" s="21">
        <f>SUM(E40:E48)</f>
        <v/>
      </c>
    </row>
    <row r="51">
      <c r="A51" s="12" t="inlineStr">
        <is>
          <t>Steel and Shell</t>
        </is>
      </c>
      <c r="B51" s="12" t="inlineStr">
        <is>
          <t>Qty</t>
        </is>
      </c>
      <c r="C51" s="12" t="inlineStr">
        <is>
          <t>Unit</t>
        </is>
      </c>
      <c r="D51" s="13" t="inlineStr">
        <is>
          <t>Unit Cost</t>
        </is>
      </c>
      <c r="E51" s="13" t="inlineStr">
        <is>
          <t>Total</t>
        </is>
      </c>
    </row>
    <row r="52">
      <c r="A52" s="14" t="inlineStr">
        <is>
          <t>Pre-engineered metal building package (steel frame)</t>
        </is>
      </c>
      <c r="B52" s="15" t="n">
        <v>9600</v>
      </c>
      <c r="C52" s="16" t="inlineStr">
        <is>
          <t>SF</t>
        </is>
      </c>
      <c r="D52" s="17" t="n">
        <v>17</v>
      </c>
      <c r="E52" s="18">
        <f>IF(B52="","",B52*D52)</f>
        <v/>
      </c>
    </row>
    <row r="53">
      <c r="A53" s="14" t="inlineStr">
        <is>
          <t>Standing seam metal roof panels</t>
        </is>
      </c>
      <c r="B53" s="15" t="n">
        <v>10400</v>
      </c>
      <c r="C53" s="16" t="inlineStr">
        <is>
          <t>SF</t>
        </is>
      </c>
      <c r="D53" s="17" t="n">
        <v>11</v>
      </c>
      <c r="E53" s="18">
        <f>IF(B53="","",B53*D53)</f>
        <v/>
      </c>
    </row>
    <row r="54">
      <c r="A54" s="14" t="inlineStr">
        <is>
          <t>Metal wall panels</t>
        </is>
      </c>
      <c r="B54" s="15" t="n">
        <v>5200</v>
      </c>
      <c r="C54" s="16" t="inlineStr">
        <is>
          <t>SF</t>
        </is>
      </c>
      <c r="D54" s="17" t="n">
        <v>12.5</v>
      </c>
      <c r="E54" s="18">
        <f>IF(B54="","",B54*D54)</f>
        <v/>
      </c>
    </row>
    <row r="55">
      <c r="A55" s="14" t="inlineStr">
        <is>
          <t>Roof and wall insulation (R-25)</t>
        </is>
      </c>
      <c r="B55" s="15" t="n">
        <v>15600</v>
      </c>
      <c r="C55" s="16" t="inlineStr">
        <is>
          <t>SF</t>
        </is>
      </c>
      <c r="D55" s="17" t="n">
        <v>2.4</v>
      </c>
      <c r="E55" s="18">
        <f>IF(B55="","",B55*D55)</f>
        <v/>
      </c>
    </row>
    <row r="56">
      <c r="A56" s="14" t="inlineStr">
        <is>
          <t>Overhead coiling or sectional doors (14 ft, with openers)</t>
        </is>
      </c>
      <c r="B56" s="15" t="n">
        <v>6</v>
      </c>
      <c r="C56" s="16" t="inlineStr">
        <is>
          <t>each</t>
        </is>
      </c>
      <c r="D56" s="17" t="n">
        <v>6800</v>
      </c>
      <c r="E56" s="18">
        <f>IF(B56="","",B56*D56)</f>
        <v/>
      </c>
    </row>
    <row r="57">
      <c r="A57" s="14" t="inlineStr">
        <is>
          <t>Storefront glazing at lobby</t>
        </is>
      </c>
      <c r="B57" s="15" t="n">
        <v>300</v>
      </c>
      <c r="C57" s="16" t="inlineStr">
        <is>
          <t>SF</t>
        </is>
      </c>
      <c r="D57" s="17" t="n">
        <v>75</v>
      </c>
      <c r="E57" s="18">
        <f>IF(B57="","",B57*D57)</f>
        <v/>
      </c>
    </row>
    <row r="58">
      <c r="A58" s="14" t="inlineStr">
        <is>
          <t>Exterior and interior hollow metal doors with hardware</t>
        </is>
      </c>
      <c r="B58" s="15" t="n">
        <v>8</v>
      </c>
      <c r="C58" s="16" t="inlineStr">
        <is>
          <t>each</t>
        </is>
      </c>
      <c r="D58" s="17" t="n">
        <v>2400</v>
      </c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9" t="inlineStr">
        <is>
          <t>Steel and Shell Subtotal</t>
        </is>
      </c>
      <c r="B62" s="20" t="n"/>
      <c r="C62" s="20" t="n"/>
      <c r="D62" s="20" t="n"/>
      <c r="E62" s="21">
        <f>SUM(E52:E61)</f>
        <v/>
      </c>
    </row>
    <row r="64">
      <c r="A64" s="12" t="inlineStr">
        <is>
          <t>Interior Framing and Finishes</t>
        </is>
      </c>
      <c r="B64" s="12" t="inlineStr">
        <is>
          <t>Qty</t>
        </is>
      </c>
      <c r="C64" s="12" t="inlineStr">
        <is>
          <t>Unit</t>
        </is>
      </c>
      <c r="D64" s="13" t="inlineStr">
        <is>
          <t>Unit Cost</t>
        </is>
      </c>
      <c r="E64" s="13" t="inlineStr">
        <is>
          <t>Total</t>
        </is>
      </c>
    </row>
    <row r="65">
      <c r="A65" s="14" t="inlineStr">
        <is>
          <t>Metal stud partitions and drywall (lobby, offices, restrooms)</t>
        </is>
      </c>
      <c r="B65" s="15" t="n">
        <v>4200</v>
      </c>
      <c r="C65" s="16" t="inlineStr">
        <is>
          <t>SF</t>
        </is>
      </c>
      <c r="D65" s="17" t="n">
        <v>8.5</v>
      </c>
      <c r="E65" s="18">
        <f>IF(B65="","",B65*D65)</f>
        <v/>
      </c>
    </row>
    <row r="66">
      <c r="A66" s="14" t="inlineStr">
        <is>
          <t>FRP wall panels in service bays</t>
        </is>
      </c>
      <c r="B66" s="15" t="n">
        <v>2400</v>
      </c>
      <c r="C66" s="16" t="inlineStr">
        <is>
          <t>SF</t>
        </is>
      </c>
      <c r="D66" s="17" t="n">
        <v>4.75</v>
      </c>
      <c r="E66" s="18">
        <f>IF(B66="","",B66*D66)</f>
        <v/>
      </c>
    </row>
    <row r="67">
      <c r="A67" s="14" t="inlineStr">
        <is>
          <t>Acoustical ceiling (lobby and offices)</t>
        </is>
      </c>
      <c r="B67" s="15" t="n">
        <v>1600</v>
      </c>
      <c r="C67" s="16" t="inlineStr">
        <is>
          <t>SF</t>
        </is>
      </c>
      <c r="D67" s="17" t="n">
        <v>5.5</v>
      </c>
      <c r="E67" s="18">
        <f>IF(B67="","",B67*D67)</f>
        <v/>
      </c>
    </row>
    <row r="68">
      <c r="A68" s="14" t="inlineStr">
        <is>
          <t>Luxury vinyl plank and tile (lobby, restrooms)</t>
        </is>
      </c>
      <c r="B68" s="15" t="n">
        <v>1600</v>
      </c>
      <c r="C68" s="16" t="inlineStr">
        <is>
          <t>SF</t>
        </is>
      </c>
      <c r="D68" s="17" t="n">
        <v>9.5</v>
      </c>
      <c r="E68" s="18">
        <f>IF(B68="","",B68*D68)</f>
        <v/>
      </c>
    </row>
    <row r="69">
      <c r="A69" s="14" t="inlineStr">
        <is>
          <t>Interior paint</t>
        </is>
      </c>
      <c r="B69" s="15" t="n">
        <v>9000</v>
      </c>
      <c r="C69" s="16" t="inlineStr">
        <is>
          <t>SF</t>
        </is>
      </c>
      <c r="D69" s="17" t="n">
        <v>1.1</v>
      </c>
      <c r="E69" s="18">
        <f>IF(B69="","",B69*D69)</f>
        <v/>
      </c>
    </row>
    <row r="70">
      <c r="A70" s="14" t="inlineStr">
        <is>
          <t>Restroom partitions, accessories, and signage</t>
        </is>
      </c>
      <c r="B70" s="15" t="n">
        <v>1</v>
      </c>
      <c r="C70" s="16" t="inlineStr">
        <is>
          <t>lot</t>
        </is>
      </c>
      <c r="D70" s="17" t="n">
        <v>7500</v>
      </c>
      <c r="E70" s="18">
        <f>IF(B70="","",B70*D70)</f>
        <v/>
      </c>
    </row>
    <row r="71">
      <c r="A71" s="14" t="inlineStr">
        <is>
          <t>Service counter and lobby casework</t>
        </is>
      </c>
      <c r="B71" s="15" t="n">
        <v>1</v>
      </c>
      <c r="C71" s="16" t="inlineStr">
        <is>
          <t>lot</t>
        </is>
      </c>
      <c r="D71" s="17" t="n">
        <v>16000</v>
      </c>
      <c r="E71" s="18">
        <f>IF(B71="","",B71*D71)</f>
        <v/>
      </c>
    </row>
    <row r="72">
      <c r="A72" s="14" t="inlineStr"/>
      <c r="B72" s="15" t="n"/>
      <c r="C72" s="16" t="inlineStr"/>
      <c r="D72" s="17" t="n"/>
      <c r="E72" s="18">
        <f>IF(B72="","",B72*D72)</f>
        <v/>
      </c>
    </row>
    <row r="73">
      <c r="A73" s="14" t="inlineStr"/>
      <c r="B73" s="15" t="n"/>
      <c r="C73" s="16" t="inlineStr"/>
      <c r="D73" s="17" t="n"/>
      <c r="E73" s="18">
        <f>IF(B73="","",B73*D73)</f>
        <v/>
      </c>
    </row>
    <row r="74">
      <c r="A74" s="14" t="inlineStr"/>
      <c r="B74" s="15" t="n"/>
      <c r="C74" s="16" t="inlineStr"/>
      <c r="D74" s="17" t="n"/>
      <c r="E74" s="18">
        <f>IF(B74="","",B74*D74)</f>
        <v/>
      </c>
    </row>
    <row r="75">
      <c r="A75" s="19" t="inlineStr">
        <is>
          <t>Interior Framing and Finishes Subtotal</t>
        </is>
      </c>
      <c r="B75" s="20" t="n"/>
      <c r="C75" s="20" t="n"/>
      <c r="D75" s="20" t="n"/>
      <c r="E75" s="21">
        <f>SUM(E65:E74)</f>
        <v/>
      </c>
    </row>
    <row r="77">
      <c r="A77" s="12" t="inlineStr">
        <is>
          <t>Plumbing and Compressed Air</t>
        </is>
      </c>
      <c r="B77" s="12" t="inlineStr">
        <is>
          <t>Qty</t>
        </is>
      </c>
      <c r="C77" s="12" t="inlineStr">
        <is>
          <t>Unit</t>
        </is>
      </c>
      <c r="D77" s="13" t="inlineStr">
        <is>
          <t>Unit Cost</t>
        </is>
      </c>
      <c r="E77" s="13" t="inlineStr">
        <is>
          <t>Total</t>
        </is>
      </c>
    </row>
    <row r="78">
      <c r="A78" s="14" t="inlineStr">
        <is>
          <t>Plumbing rough-in and finish (restrooms, mop sink, break area)</t>
        </is>
      </c>
      <c r="B78" s="15" t="n">
        <v>1</v>
      </c>
      <c r="C78" s="16" t="inlineStr">
        <is>
          <t>lot</t>
        </is>
      </c>
      <c r="D78" s="17" t="n">
        <v>38000</v>
      </c>
      <c r="E78" s="18">
        <f>IF(B78="","",B78*D78)</f>
        <v/>
      </c>
    </row>
    <row r="79">
      <c r="A79" s="14" t="inlineStr">
        <is>
          <t>Floor drain package in shop</t>
        </is>
      </c>
      <c r="B79" s="15" t="n">
        <v>1</v>
      </c>
      <c r="C79" s="16" t="inlineStr">
        <is>
          <t>lot</t>
        </is>
      </c>
      <c r="D79" s="17" t="n">
        <v>4500</v>
      </c>
      <c r="E79" s="18">
        <f>IF(B79="","",B79*D79)</f>
        <v/>
      </c>
    </row>
    <row r="80">
      <c r="A80" s="14" t="inlineStr">
        <is>
          <t>Water heater</t>
        </is>
      </c>
      <c r="B80" s="15" t="n">
        <v>1</v>
      </c>
      <c r="C80" s="16" t="inlineStr">
        <is>
          <t>each</t>
        </is>
      </c>
      <c r="D80" s="17" t="n">
        <v>3200</v>
      </c>
      <c r="E80" s="18">
        <f>IF(B80="","",B80*D80)</f>
        <v/>
      </c>
    </row>
    <row r="81">
      <c r="A81" s="14" t="inlineStr">
        <is>
          <t>Compressed air piping and compressor hookup</t>
        </is>
      </c>
      <c r="B81" s="15" t="n">
        <v>1</v>
      </c>
      <c r="C81" s="16" t="inlineStr">
        <is>
          <t>lot</t>
        </is>
      </c>
      <c r="D81" s="17" t="n">
        <v>14500</v>
      </c>
      <c r="E81" s="18">
        <f>IF(B81="","",B81*D81)</f>
        <v/>
      </c>
    </row>
    <row r="82">
      <c r="A82" s="14" t="inlineStr">
        <is>
          <t>Gas piping to unit heaters</t>
        </is>
      </c>
      <c r="B82" s="15" t="n">
        <v>1</v>
      </c>
      <c r="C82" s="16" t="inlineStr">
        <is>
          <t>lot</t>
        </is>
      </c>
      <c r="D82" s="17" t="n">
        <v>6500</v>
      </c>
      <c r="E82" s="18">
        <f>IF(B82="","",B82*D82)</f>
        <v/>
      </c>
    </row>
    <row r="83">
      <c r="A83" s="14" t="inlineStr"/>
      <c r="B83" s="15" t="n"/>
      <c r="C83" s="16" t="inlineStr"/>
      <c r="D83" s="17" t="n"/>
      <c r="E83" s="18">
        <f>IF(B83="","",B83*D83)</f>
        <v/>
      </c>
    </row>
    <row r="84">
      <c r="A84" s="14" t="inlineStr"/>
      <c r="B84" s="15" t="n"/>
      <c r="C84" s="16" t="inlineStr"/>
      <c r="D84" s="17" t="n"/>
      <c r="E84" s="18">
        <f>IF(B84="","",B84*D84)</f>
        <v/>
      </c>
    </row>
    <row r="85">
      <c r="A85" s="14" t="inlineStr"/>
      <c r="B85" s="15" t="n"/>
      <c r="C85" s="16" t="inlineStr"/>
      <c r="D85" s="17" t="n"/>
      <c r="E85" s="18">
        <f>IF(B85="","",B85*D85)</f>
        <v/>
      </c>
    </row>
    <row r="86">
      <c r="A86" s="19" t="inlineStr">
        <is>
          <t>Plumbing and Compressed Air Subtotal</t>
        </is>
      </c>
      <c r="B86" s="20" t="n"/>
      <c r="C86" s="20" t="n"/>
      <c r="D86" s="20" t="n"/>
      <c r="E86" s="21">
        <f>SUM(E78:E85)</f>
        <v/>
      </c>
    </row>
    <row r="88">
      <c r="A88" s="12" t="inlineStr">
        <is>
          <t>HVAC and Ventilation</t>
        </is>
      </c>
      <c r="B88" s="12" t="inlineStr">
        <is>
          <t>Qty</t>
        </is>
      </c>
      <c r="C88" s="12" t="inlineStr">
        <is>
          <t>Unit</t>
        </is>
      </c>
      <c r="D88" s="13" t="inlineStr">
        <is>
          <t>Unit Cost</t>
        </is>
      </c>
      <c r="E88" s="13" t="inlineStr">
        <is>
          <t>Total</t>
        </is>
      </c>
    </row>
    <row r="89">
      <c r="A89" s="14" t="inlineStr">
        <is>
          <t>Rooftop unit for lobby and offices</t>
        </is>
      </c>
      <c r="B89" s="15" t="n">
        <v>1</v>
      </c>
      <c r="C89" s="16" t="inlineStr">
        <is>
          <t>each</t>
        </is>
      </c>
      <c r="D89" s="17" t="n">
        <v>14500</v>
      </c>
      <c r="E89" s="18">
        <f>IF(B89="","",B89*D89)</f>
        <v/>
      </c>
    </row>
    <row r="90">
      <c r="A90" s="14" t="inlineStr">
        <is>
          <t>Gas unit heaters in service bays</t>
        </is>
      </c>
      <c r="B90" s="15" t="n">
        <v>4</v>
      </c>
      <c r="C90" s="16" t="inlineStr">
        <is>
          <t>each</t>
        </is>
      </c>
      <c r="D90" s="17" t="n">
        <v>4200</v>
      </c>
      <c r="E90" s="18">
        <f>IF(B90="","",B90*D90)</f>
        <v/>
      </c>
    </row>
    <row r="91">
      <c r="A91" s="14" t="inlineStr">
        <is>
          <t>Shop exhaust fans and make-up air</t>
        </is>
      </c>
      <c r="B91" s="15" t="n">
        <v>1</v>
      </c>
      <c r="C91" s="16" t="inlineStr">
        <is>
          <t>lot</t>
        </is>
      </c>
      <c r="D91" s="17" t="n">
        <v>18000</v>
      </c>
      <c r="E91" s="18">
        <f>IF(B91="","",B91*D91)</f>
        <v/>
      </c>
    </row>
    <row r="92">
      <c r="A92" s="14" t="inlineStr">
        <is>
          <t>Vehicle exhaust extraction hose reels</t>
        </is>
      </c>
      <c r="B92" s="15" t="n">
        <v>6</v>
      </c>
      <c r="C92" s="16" t="inlineStr">
        <is>
          <t>each</t>
        </is>
      </c>
      <c r="D92" s="17" t="n">
        <v>2600</v>
      </c>
      <c r="E92" s="18">
        <f>IF(B92="","",B92*D92)</f>
        <v/>
      </c>
    </row>
    <row r="93">
      <c r="A93" s="14" t="inlineStr">
        <is>
          <t>Ductwork, controls, and balancing</t>
        </is>
      </c>
      <c r="B93" s="15" t="n">
        <v>1</v>
      </c>
      <c r="C93" s="16" t="inlineStr">
        <is>
          <t>lot</t>
        </is>
      </c>
      <c r="D93" s="17" t="n">
        <v>17500</v>
      </c>
      <c r="E93" s="18">
        <f>IF(B93="","",B93*D93)</f>
        <v/>
      </c>
    </row>
    <row r="94">
      <c r="A94" s="14" t="inlineStr"/>
      <c r="B94" s="15" t="n"/>
      <c r="C94" s="16" t="inlineStr"/>
      <c r="D94" s="17" t="n"/>
      <c r="E94" s="18">
        <f>IF(B94="","",B94*D94)</f>
        <v/>
      </c>
    </row>
    <row r="95">
      <c r="A95" s="14" t="inlineStr"/>
      <c r="B95" s="15" t="n"/>
      <c r="C95" s="16" t="inlineStr"/>
      <c r="D95" s="17" t="n"/>
      <c r="E95" s="18">
        <f>IF(B95="","",B95*D95)</f>
        <v/>
      </c>
    </row>
    <row r="96">
      <c r="A96" s="14" t="inlineStr"/>
      <c r="B96" s="15" t="n"/>
      <c r="C96" s="16" t="inlineStr"/>
      <c r="D96" s="17" t="n"/>
      <c r="E96" s="18">
        <f>IF(B96="","",B96*D96)</f>
        <v/>
      </c>
    </row>
    <row r="97">
      <c r="A97" s="19" t="inlineStr">
        <is>
          <t>HVAC and Ventilation Subtotal</t>
        </is>
      </c>
      <c r="B97" s="20" t="n"/>
      <c r="C97" s="20" t="n"/>
      <c r="D97" s="20" t="n"/>
      <c r="E97" s="21">
        <f>SUM(E89:E96)</f>
        <v/>
      </c>
    </row>
    <row r="99">
      <c r="A99" s="12" t="inlineStr">
        <is>
          <t>Fire Protection and Electrical</t>
        </is>
      </c>
      <c r="B99" s="12" t="inlineStr">
        <is>
          <t>Qty</t>
        </is>
      </c>
      <c r="C99" s="12" t="inlineStr">
        <is>
          <t>Unit</t>
        </is>
      </c>
      <c r="D99" s="13" t="inlineStr">
        <is>
          <t>Unit Cost</t>
        </is>
      </c>
      <c r="E99" s="13" t="inlineStr">
        <is>
          <t>Total</t>
        </is>
      </c>
    </row>
    <row r="100">
      <c r="A100" s="14" t="inlineStr">
        <is>
          <t>Fire sprinkler system</t>
        </is>
      </c>
      <c r="B100" s="15" t="n">
        <v>9600</v>
      </c>
      <c r="C100" s="16" t="inlineStr">
        <is>
          <t>SF</t>
        </is>
      </c>
      <c r="D100" s="17" t="n">
        <v>4.25</v>
      </c>
      <c r="E100" s="18">
        <f>IF(B100="","",B100*D100)</f>
        <v/>
      </c>
    </row>
    <row r="101">
      <c r="A101" s="14" t="inlineStr">
        <is>
          <t>Fire alarm system</t>
        </is>
      </c>
      <c r="B101" s="15" t="n">
        <v>1</v>
      </c>
      <c r="C101" s="16" t="inlineStr">
        <is>
          <t>lot</t>
        </is>
      </c>
      <c r="D101" s="17" t="n">
        <v>14000</v>
      </c>
      <c r="E101" s="18">
        <f>IF(B101="","",B101*D101)</f>
        <v/>
      </c>
    </row>
    <row r="102">
      <c r="A102" s="14" t="inlineStr">
        <is>
          <t>Electrical service and distribution (400A, 3-phase)</t>
        </is>
      </c>
      <c r="B102" s="15" t="n">
        <v>1</v>
      </c>
      <c r="C102" s="16" t="inlineStr">
        <is>
          <t>lot</t>
        </is>
      </c>
      <c r="D102" s="17" t="n">
        <v>64000</v>
      </c>
      <c r="E102" s="18">
        <f>IF(B102="","",B102*D102)</f>
        <v/>
      </c>
    </row>
    <row r="103">
      <c r="A103" s="14" t="inlineStr">
        <is>
          <t>LED shop lighting package</t>
        </is>
      </c>
      <c r="B103" s="15" t="n">
        <v>9600</v>
      </c>
      <c r="C103" s="16" t="inlineStr">
        <is>
          <t>SF</t>
        </is>
      </c>
      <c r="D103" s="17" t="n">
        <v>3.25</v>
      </c>
      <c r="E103" s="18">
        <f>IF(B103="","",B103*D103)</f>
        <v/>
      </c>
    </row>
    <row r="104">
      <c r="A104" s="14" t="inlineStr">
        <is>
          <t>Lobby and office lighting</t>
        </is>
      </c>
      <c r="B104" s="15" t="n">
        <v>1600</v>
      </c>
      <c r="C104" s="16" t="inlineStr">
        <is>
          <t>SF</t>
        </is>
      </c>
      <c r="D104" s="17" t="n">
        <v>7.5</v>
      </c>
      <c r="E104" s="18">
        <f>IF(B104="","",B104*D104)</f>
        <v/>
      </c>
    </row>
    <row r="105">
      <c r="A105" s="14" t="inlineStr">
        <is>
          <t>Shop power, lift circuits, and receptacles</t>
        </is>
      </c>
      <c r="B105" s="15" t="n">
        <v>9600</v>
      </c>
      <c r="C105" s="16" t="inlineStr">
        <is>
          <t>SF</t>
        </is>
      </c>
      <c r="D105" s="17" t="n">
        <v>4.5</v>
      </c>
      <c r="E105" s="18">
        <f>IF(B105="","",B105*D105)</f>
        <v/>
      </c>
    </row>
    <row r="106">
      <c r="A106" s="14" t="inlineStr">
        <is>
          <t>Data, low voltage, and security cameras</t>
        </is>
      </c>
      <c r="B106" s="15" t="n">
        <v>1</v>
      </c>
      <c r="C106" s="16" t="inlineStr">
        <is>
          <t>lot</t>
        </is>
      </c>
      <c r="D106" s="17" t="n">
        <v>14000</v>
      </c>
      <c r="E106" s="18">
        <f>IF(B106="","",B106*D106)</f>
        <v/>
      </c>
    </row>
    <row r="107">
      <c r="A107" s="14" t="inlineStr">
        <is>
          <t>Exit signs and emergency lighting</t>
        </is>
      </c>
      <c r="B107" s="15" t="n">
        <v>1</v>
      </c>
      <c r="C107" s="16" t="inlineStr">
        <is>
          <t>lot</t>
        </is>
      </c>
      <c r="D107" s="17" t="n">
        <v>6500</v>
      </c>
      <c r="E107" s="18">
        <f>IF(B107="","",B107*D107)</f>
        <v/>
      </c>
    </row>
    <row r="108">
      <c r="A108" s="14" t="inlineStr"/>
      <c r="B108" s="15" t="n"/>
      <c r="C108" s="16" t="inlineStr"/>
      <c r="D108" s="17" t="n"/>
      <c r="E108" s="18">
        <f>IF(B108="","",B108*D108)</f>
        <v/>
      </c>
    </row>
    <row r="109">
      <c r="A109" s="14" t="inlineStr"/>
      <c r="B109" s="15" t="n"/>
      <c r="C109" s="16" t="inlineStr"/>
      <c r="D109" s="17" t="n"/>
      <c r="E109" s="18">
        <f>IF(B109="","",B109*D109)</f>
        <v/>
      </c>
    </row>
    <row r="110">
      <c r="A110" s="14" t="inlineStr"/>
      <c r="B110" s="15" t="n"/>
      <c r="C110" s="16" t="inlineStr"/>
      <c r="D110" s="17" t="n"/>
      <c r="E110" s="18">
        <f>IF(B110="","",B110*D110)</f>
        <v/>
      </c>
    </row>
    <row r="111">
      <c r="A111" s="19" t="inlineStr">
        <is>
          <t>Fire Protection and Electrical Subtotal</t>
        </is>
      </c>
      <c r="B111" s="20" t="n"/>
      <c r="C111" s="20" t="n"/>
      <c r="D111" s="20" t="n"/>
      <c r="E111" s="21">
        <f>SUM(E100:E110)</f>
        <v/>
      </c>
    </row>
    <row r="113">
      <c r="A113" s="22" t="inlineStr">
        <is>
          <t>Summary</t>
        </is>
      </c>
    </row>
    <row r="114">
      <c r="A114" s="23" t="inlineStr">
        <is>
          <t>General Conditions and Design</t>
        </is>
      </c>
      <c r="E114" s="24">
        <f>E23</f>
        <v/>
      </c>
    </row>
    <row r="115">
      <c r="A115" s="23" t="inlineStr">
        <is>
          <t>Sitework</t>
        </is>
      </c>
      <c r="E115" s="24">
        <f>E37</f>
        <v/>
      </c>
    </row>
    <row r="116">
      <c r="A116" s="23" t="inlineStr">
        <is>
          <t>Concrete</t>
        </is>
      </c>
      <c r="E116" s="24">
        <f>E49</f>
        <v/>
      </c>
    </row>
    <row r="117">
      <c r="A117" s="23" t="inlineStr">
        <is>
          <t>Steel and Shell</t>
        </is>
      </c>
      <c r="E117" s="24">
        <f>E62</f>
        <v/>
      </c>
    </row>
    <row r="118">
      <c r="A118" s="23" t="inlineStr">
        <is>
          <t>Interior Framing and Finishes</t>
        </is>
      </c>
      <c r="E118" s="24">
        <f>E75</f>
        <v/>
      </c>
    </row>
    <row r="119">
      <c r="A119" s="23" t="inlineStr">
        <is>
          <t>Plumbing and Compressed Air</t>
        </is>
      </c>
      <c r="E119" s="24">
        <f>E86</f>
        <v/>
      </c>
    </row>
    <row r="120">
      <c r="A120" s="23" t="inlineStr">
        <is>
          <t>HVAC and Ventilation</t>
        </is>
      </c>
      <c r="E120" s="24">
        <f>E97</f>
        <v/>
      </c>
    </row>
    <row r="121">
      <c r="A121" s="23" t="inlineStr">
        <is>
          <t>Fire Protection and Electrical</t>
        </is>
      </c>
      <c r="E121" s="24">
        <f>E111</f>
        <v/>
      </c>
    </row>
    <row r="122">
      <c r="A122" s="7" t="inlineStr">
        <is>
          <t>Direct Cost Subtotal</t>
        </is>
      </c>
      <c r="E122" s="25">
        <f>E23+E37+E49+E62+E75+E86+E97+E111</f>
        <v/>
      </c>
    </row>
    <row r="123">
      <c r="A123" s="23" t="inlineStr">
        <is>
          <t>Overhead</t>
        </is>
      </c>
      <c r="D123" s="26" t="n">
        <v>0.1</v>
      </c>
      <c r="E123" s="24">
        <f>E122*D123</f>
        <v/>
      </c>
    </row>
    <row r="124">
      <c r="A124" s="23" t="inlineStr">
        <is>
          <t>Profit (on direct cost + overhead)</t>
        </is>
      </c>
      <c r="D124" s="26" t="n">
        <v>0.08</v>
      </c>
      <c r="E124" s="24">
        <f>(E122+E123)*D124</f>
        <v/>
      </c>
    </row>
    <row r="125">
      <c r="A125" s="27" t="inlineStr">
        <is>
          <t>TOTAL ESTIMATE</t>
        </is>
      </c>
      <c r="B125" s="28" t="n"/>
      <c r="C125" s="28" t="n"/>
      <c r="D125" s="28" t="n"/>
      <c r="E125" s="29">
        <f>E122+E123+E124</f>
        <v/>
      </c>
    </row>
    <row r="127">
      <c r="A127" s="7" t="inlineStr">
        <is>
          <t>Scope of work</t>
        </is>
      </c>
    </row>
    <row r="128" ht="15" customHeight="1">
      <c r="A128" s="30" t="inlineStr">
        <is>
          <t>[Describe the work included in this estimate.]</t>
        </is>
      </c>
    </row>
    <row r="130">
      <c r="A130" s="7" t="inlineStr">
        <is>
          <t>Exclusions</t>
        </is>
      </c>
    </row>
    <row r="131" ht="30" customHeight="1">
      <c r="A131" s="30" t="inlineStr">
        <is>
          <t>[List anything not included, such as permits, repairs to hidden conditions, or work by others.]</t>
        </is>
      </c>
    </row>
    <row r="133">
      <c r="A133" s="7" t="inlineStr">
        <is>
          <t>Timeline</t>
        </is>
      </c>
    </row>
    <row r="134" ht="15" customHeight="1">
      <c r="A134" s="30" t="inlineStr">
        <is>
          <t>Estimated [X] working days from start, weather and inspections permitting.</t>
        </is>
      </c>
    </row>
    <row r="136">
      <c r="A136" s="7" t="inlineStr">
        <is>
          <t>Payment terms</t>
        </is>
      </c>
    </row>
    <row r="137" ht="15" customHeight="1">
      <c r="A137" s="30" t="inlineStr">
        <is>
          <t>50% deposit at scheduling, 50% due at completion.</t>
        </is>
      </c>
    </row>
    <row r="139">
      <c r="A139" s="7" t="inlineStr">
        <is>
          <t>Warranty</t>
        </is>
      </c>
    </row>
    <row r="140" ht="15" customHeight="1">
      <c r="A140" s="30" t="inlineStr">
        <is>
          <t>1-year workmanship warranty. Manufacturer warranties apply to materials.</t>
        </is>
      </c>
    </row>
    <row r="142">
      <c r="A142" s="7" t="inlineStr">
        <is>
          <t>License and insurance</t>
        </is>
      </c>
    </row>
    <row r="143" ht="15" customHeight="1">
      <c r="A143" s="30" t="inlineStr">
        <is>
          <t>License #[number]. Insured by [carrier], policy #[number].</t>
        </is>
      </c>
    </row>
    <row r="145">
      <c r="A145" s="23" t="inlineStr">
        <is>
          <t>Customer signature: ______________________________</t>
        </is>
      </c>
      <c r="D145" s="23" t="inlineStr">
        <is>
          <t>Date: ____________</t>
        </is>
      </c>
    </row>
    <row r="147">
      <c r="A147" s="31" t="inlineStr">
        <is>
          <t>Template by Projul · projul.com</t>
        </is>
      </c>
    </row>
  </sheetData>
  <mergeCells count="8">
    <mergeCell ref="A140:E140"/>
    <mergeCell ref="A131:E131"/>
    <mergeCell ref="A134:E134"/>
    <mergeCell ref="A10:E10"/>
    <mergeCell ref="A128:E128"/>
    <mergeCell ref="A137:E137"/>
    <mergeCell ref="A1:E1"/>
    <mergeCell ref="A143:E143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3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Commercial New Build Estimate: Small Retail Building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commercial estimate template covers a ground-up 4,000 SF retail shell with storefront glazing, a rooftop HVAC package, and a paved lot. Tenant finishes are left to the tenant; adjust quantities and unit costs for your site.</t>
        </is>
      </c>
    </row>
    <row r="12">
      <c r="A12" s="12" t="inlineStr">
        <is>
          <t>General Conditions and Design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Building permit, plan review, and impact fees allowance</t>
        </is>
      </c>
      <c r="B13" s="15" t="n">
        <v>1</v>
      </c>
      <c r="C13" s="16" t="inlineStr">
        <is>
          <t>lot</t>
        </is>
      </c>
      <c r="D13" s="17" t="n">
        <v>14000</v>
      </c>
      <c r="E13" s="18">
        <f>IF(B13="","",B13*D13)</f>
        <v/>
      </c>
    </row>
    <row r="14">
      <c r="A14" s="14" t="inlineStr">
        <is>
          <t>Architectural, structural, and MEP design</t>
        </is>
      </c>
      <c r="B14" s="15" t="n">
        <v>4000</v>
      </c>
      <c r="C14" s="16" t="inlineStr">
        <is>
          <t>SF</t>
        </is>
      </c>
      <c r="D14" s="17" t="n">
        <v>8.5</v>
      </c>
      <c r="E14" s="18">
        <f>IF(B14="","",B14*D14)</f>
        <v/>
      </c>
    </row>
    <row r="15">
      <c r="A15" s="14" t="inlineStr">
        <is>
          <t>Geotechnical report and survey</t>
        </is>
      </c>
      <c r="B15" s="15" t="n">
        <v>1</v>
      </c>
      <c r="C15" s="16" t="inlineStr">
        <is>
          <t>lot</t>
        </is>
      </c>
      <c r="D15" s="17" t="n">
        <v>8500</v>
      </c>
      <c r="E15" s="18">
        <f>IF(B15="","",B15*D15)</f>
        <v/>
      </c>
    </row>
    <row r="16">
      <c r="A16" s="14" t="inlineStr">
        <is>
          <t>Superintendent</t>
        </is>
      </c>
      <c r="B16" s="15" t="n">
        <v>20</v>
      </c>
      <c r="C16" s="16" t="inlineStr">
        <is>
          <t>weeks</t>
        </is>
      </c>
      <c r="D16" s="17" t="n">
        <v>2800</v>
      </c>
      <c r="E16" s="18">
        <f>IF(B16="","",B16*D16)</f>
        <v/>
      </c>
    </row>
    <row r="17">
      <c r="A17" s="14" t="inlineStr">
        <is>
          <t>Temporary facilities, fence, and toilet</t>
        </is>
      </c>
      <c r="B17" s="15" t="n">
        <v>5</v>
      </c>
      <c r="C17" s="16" t="inlineStr">
        <is>
          <t>months</t>
        </is>
      </c>
      <c r="D17" s="17" t="n">
        <v>2200</v>
      </c>
      <c r="E17" s="18">
        <f>IF(B17="","",B17*D17)</f>
        <v/>
      </c>
    </row>
    <row r="18">
      <c r="A18" s="14" t="inlineStr">
        <is>
          <t>Debris removal</t>
        </is>
      </c>
      <c r="B18" s="15" t="n">
        <v>1</v>
      </c>
      <c r="C18" s="16" t="inlineStr">
        <is>
          <t>lot</t>
        </is>
      </c>
      <c r="D18" s="17" t="n">
        <v>5500</v>
      </c>
      <c r="E18" s="18">
        <f>IF(B18="","",B18*D18)</f>
        <v/>
      </c>
    </row>
    <row r="19">
      <c r="A19" s="14" t="inlineStr">
        <is>
          <t>Final construction clean</t>
        </is>
      </c>
      <c r="B19" s="15" t="n">
        <v>4000</v>
      </c>
      <c r="C19" s="16" t="inlineStr">
        <is>
          <t>SF</t>
        </is>
      </c>
      <c r="D19" s="17" t="n">
        <v>0.55</v>
      </c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4" t="inlineStr"/>
      <c r="B21" s="15" t="n"/>
      <c r="C21" s="16" t="inlineStr"/>
      <c r="D21" s="17" t="n"/>
      <c r="E21" s="18">
        <f>IF(B21="","",B21*D21)</f>
        <v/>
      </c>
    </row>
    <row r="22">
      <c r="A22" s="14" t="inlineStr"/>
      <c r="B22" s="15" t="n"/>
      <c r="C22" s="16" t="inlineStr"/>
      <c r="D22" s="17" t="n"/>
      <c r="E22" s="18">
        <f>IF(B22="","",B22*D22)</f>
        <v/>
      </c>
    </row>
    <row r="23">
      <c r="A23" s="19" t="inlineStr">
        <is>
          <t>General Conditions and Design Subtotal</t>
        </is>
      </c>
      <c r="B23" s="20" t="n"/>
      <c r="C23" s="20" t="n"/>
      <c r="D23" s="20" t="n"/>
      <c r="E23" s="21">
        <f>SUM(E13:E22)</f>
        <v/>
      </c>
    </row>
    <row r="25">
      <c r="A25" s="12" t="inlineStr">
        <is>
          <t>Sitework</t>
        </is>
      </c>
      <c r="B25" s="12" t="inlineStr">
        <is>
          <t>Qty</t>
        </is>
      </c>
      <c r="C25" s="12" t="inlineStr">
        <is>
          <t>Unit</t>
        </is>
      </c>
      <c r="D25" s="13" t="inlineStr">
        <is>
          <t>Unit Cost</t>
        </is>
      </c>
      <c r="E25" s="13" t="inlineStr">
        <is>
          <t>Total</t>
        </is>
      </c>
    </row>
    <row r="26">
      <c r="A26" s="14" t="inlineStr">
        <is>
          <t>Grading, excavation, and engineered fill</t>
        </is>
      </c>
      <c r="B26" s="15" t="n">
        <v>1</v>
      </c>
      <c r="C26" s="16" t="inlineStr">
        <is>
          <t>lot</t>
        </is>
      </c>
      <c r="D26" s="17" t="n">
        <v>38000</v>
      </c>
      <c r="E26" s="18">
        <f>IF(B26="","",B26*D26)</f>
        <v/>
      </c>
    </row>
    <row r="27">
      <c r="A27" s="14" t="inlineStr">
        <is>
          <t>SWPPP and erosion control</t>
        </is>
      </c>
      <c r="B27" s="15" t="n">
        <v>1</v>
      </c>
      <c r="C27" s="16" t="inlineStr">
        <is>
          <t>lot</t>
        </is>
      </c>
      <c r="D27" s="17" t="n">
        <v>4500</v>
      </c>
      <c r="E27" s="18">
        <f>IF(B27="","",B27*D27)</f>
        <v/>
      </c>
    </row>
    <row r="28">
      <c r="A28" s="14" t="inlineStr">
        <is>
          <t>Underground utilities (water, sewer, storm, electrical conduit)</t>
        </is>
      </c>
      <c r="B28" s="15" t="n">
        <v>1</v>
      </c>
      <c r="C28" s="16" t="inlineStr">
        <is>
          <t>lot</t>
        </is>
      </c>
      <c r="D28" s="17" t="n">
        <v>62000</v>
      </c>
      <c r="E28" s="18">
        <f>IF(B28="","",B28*D28)</f>
        <v/>
      </c>
    </row>
    <row r="29">
      <c r="A29" s="14" t="inlineStr">
        <is>
          <t>Asphalt paving and base</t>
        </is>
      </c>
      <c r="B29" s="15" t="n">
        <v>14000</v>
      </c>
      <c r="C29" s="16" t="inlineStr">
        <is>
          <t>SF</t>
        </is>
      </c>
      <c r="D29" s="17" t="n">
        <v>5.5</v>
      </c>
      <c r="E29" s="18">
        <f>IF(B29="","",B29*D29)</f>
        <v/>
      </c>
    </row>
    <row r="30">
      <c r="A30" s="14" t="inlineStr">
        <is>
          <t>Concrete sidewalks, curb, and ADA ramps</t>
        </is>
      </c>
      <c r="B30" s="15" t="n">
        <v>1</v>
      </c>
      <c r="C30" s="16" t="inlineStr">
        <is>
          <t>lot</t>
        </is>
      </c>
      <c r="D30" s="17" t="n">
        <v>22000</v>
      </c>
      <c r="E30" s="18">
        <f>IF(B30="","",B30*D30)</f>
        <v/>
      </c>
    </row>
    <row r="31">
      <c r="A31" s="14" t="inlineStr">
        <is>
          <t>Striping and signage</t>
        </is>
      </c>
      <c r="B31" s="15" t="n">
        <v>1</v>
      </c>
      <c r="C31" s="16" t="inlineStr">
        <is>
          <t>lot</t>
        </is>
      </c>
      <c r="D31" s="17" t="n">
        <v>4500</v>
      </c>
      <c r="E31" s="18">
        <f>IF(B31="","",B31*D31)</f>
        <v/>
      </c>
    </row>
    <row r="32">
      <c r="A32" s="14" t="inlineStr">
        <is>
          <t>Landscaping and irrigation</t>
        </is>
      </c>
      <c r="B32" s="15" t="n">
        <v>1</v>
      </c>
      <c r="C32" s="16" t="inlineStr">
        <is>
          <t>lot</t>
        </is>
      </c>
      <c r="D32" s="17" t="n">
        <v>18000</v>
      </c>
      <c r="E32" s="18">
        <f>IF(B32="","",B32*D32)</f>
        <v/>
      </c>
    </row>
    <row r="33">
      <c r="A33" s="14" t="inlineStr">
        <is>
          <t>Dumpster enclosure</t>
        </is>
      </c>
      <c r="B33" s="15" t="n">
        <v>1</v>
      </c>
      <c r="C33" s="16" t="inlineStr">
        <is>
          <t>each</t>
        </is>
      </c>
      <c r="D33" s="17" t="n">
        <v>7500</v>
      </c>
      <c r="E33" s="18">
        <f>IF(B33="","",B33*D33)</f>
        <v/>
      </c>
    </row>
    <row r="34">
      <c r="A34" s="14" t="inlineStr"/>
      <c r="B34" s="15" t="n"/>
      <c r="C34" s="16" t="inlineStr"/>
      <c r="D34" s="17" t="n"/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9" t="inlineStr">
        <is>
          <t>Sitework Subtotal</t>
        </is>
      </c>
      <c r="B37" s="20" t="n"/>
      <c r="C37" s="20" t="n"/>
      <c r="D37" s="20" t="n"/>
      <c r="E37" s="21">
        <f>SUM(E26:E36)</f>
        <v/>
      </c>
    </row>
    <row r="39">
      <c r="A39" s="12" t="inlineStr">
        <is>
          <t>Concrete</t>
        </is>
      </c>
      <c r="B39" s="12" t="inlineStr">
        <is>
          <t>Qty</t>
        </is>
      </c>
      <c r="C39" s="12" t="inlineStr">
        <is>
          <t>Unit</t>
        </is>
      </c>
      <c r="D39" s="13" t="inlineStr">
        <is>
          <t>Unit Cost</t>
        </is>
      </c>
      <c r="E39" s="13" t="inlineStr">
        <is>
          <t>Total</t>
        </is>
      </c>
    </row>
    <row r="40">
      <c r="A40" s="14" t="inlineStr">
        <is>
          <t>Footings and foundation</t>
        </is>
      </c>
      <c r="B40" s="15" t="n">
        <v>4000</v>
      </c>
      <c r="C40" s="16" t="inlineStr">
        <is>
          <t>SF</t>
        </is>
      </c>
      <c r="D40" s="17" t="n">
        <v>9</v>
      </c>
      <c r="E40" s="18">
        <f>IF(B40="","",B40*D40)</f>
        <v/>
      </c>
    </row>
    <row r="41">
      <c r="A41" s="14" t="inlineStr">
        <is>
          <t>Slab on grade (5 in, reinforced)</t>
        </is>
      </c>
      <c r="B41" s="15" t="n">
        <v>4000</v>
      </c>
      <c r="C41" s="16" t="inlineStr">
        <is>
          <t>SF</t>
        </is>
      </c>
      <c r="D41" s="17" t="n">
        <v>8.5</v>
      </c>
      <c r="E41" s="18">
        <f>IF(B41="","",B41*D41)</f>
        <v/>
      </c>
    </row>
    <row r="42">
      <c r="A42" s="14" t="inlineStr">
        <is>
          <t>Vapor barrier and compacted base</t>
        </is>
      </c>
      <c r="B42" s="15" t="n">
        <v>4000</v>
      </c>
      <c r="C42" s="16" t="inlineStr">
        <is>
          <t>SF</t>
        </is>
      </c>
      <c r="D42" s="17" t="n">
        <v>1.75</v>
      </c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9" t="inlineStr">
        <is>
          <t>Concrete Subtotal</t>
        </is>
      </c>
      <c r="B46" s="20" t="n"/>
      <c r="C46" s="20" t="n"/>
      <c r="D46" s="20" t="n"/>
      <c r="E46" s="21">
        <f>SUM(E40:E45)</f>
        <v/>
      </c>
    </row>
    <row r="48">
      <c r="A48" s="12" t="inlineStr">
        <is>
          <t>Structure and Shell</t>
        </is>
      </c>
      <c r="B48" s="12" t="inlineStr">
        <is>
          <t>Qty</t>
        </is>
      </c>
      <c r="C48" s="12" t="inlineStr">
        <is>
          <t>Unit</t>
        </is>
      </c>
      <c r="D48" s="13" t="inlineStr">
        <is>
          <t>Unit Cost</t>
        </is>
      </c>
      <c r="E48" s="13" t="inlineStr">
        <is>
          <t>Total</t>
        </is>
      </c>
    </row>
    <row r="49">
      <c r="A49" s="14" t="inlineStr">
        <is>
          <t>Structural steel frame and roof joists/deck</t>
        </is>
      </c>
      <c r="B49" s="15" t="n">
        <v>4000</v>
      </c>
      <c r="C49" s="16" t="inlineStr">
        <is>
          <t>SF</t>
        </is>
      </c>
      <c r="D49" s="17" t="n">
        <v>15</v>
      </c>
      <c r="E49" s="18">
        <f>IF(B49="","",B49*D49)</f>
        <v/>
      </c>
    </row>
    <row r="50">
      <c r="A50" s="14" t="inlineStr">
        <is>
          <t>Exterior wall framing, sheathing, and weather barrier</t>
        </is>
      </c>
      <c r="B50" s="15" t="n">
        <v>3000</v>
      </c>
      <c r="C50" s="16" t="inlineStr">
        <is>
          <t>SF</t>
        </is>
      </c>
      <c r="D50" s="17" t="n">
        <v>11</v>
      </c>
      <c r="E50" s="18">
        <f>IF(B50="","",B50*D50)</f>
        <v/>
      </c>
    </row>
    <row r="51">
      <c r="A51" s="14" t="inlineStr">
        <is>
          <t>Exterior finish (stucco, brick veneer, or metal panel)</t>
        </is>
      </c>
      <c r="B51" s="15" t="n">
        <v>3000</v>
      </c>
      <c r="C51" s="16" t="inlineStr">
        <is>
          <t>SF</t>
        </is>
      </c>
      <c r="D51" s="17" t="n">
        <v>16</v>
      </c>
      <c r="E51" s="18">
        <f>IF(B51="","",B51*D51)</f>
        <v/>
      </c>
    </row>
    <row r="52">
      <c r="A52" s="14" t="inlineStr">
        <is>
          <t>TPO roofing with insulation (R-30)</t>
        </is>
      </c>
      <c r="B52" s="15" t="n">
        <v>4200</v>
      </c>
      <c r="C52" s="16" t="inlineStr">
        <is>
          <t>SF</t>
        </is>
      </c>
      <c r="D52" s="17" t="n">
        <v>8</v>
      </c>
      <c r="E52" s="18">
        <f>IF(B52="","",B52*D52)</f>
        <v/>
      </c>
    </row>
    <row r="53">
      <c r="A53" s="14" t="inlineStr">
        <is>
          <t>Roof drains, scuppers, and flashing</t>
        </is>
      </c>
      <c r="B53" s="15" t="n">
        <v>1</v>
      </c>
      <c r="C53" s="16" t="inlineStr">
        <is>
          <t>lot</t>
        </is>
      </c>
      <c r="D53" s="17" t="n">
        <v>7500</v>
      </c>
      <c r="E53" s="18">
        <f>IF(B53="","",B53*D53)</f>
        <v/>
      </c>
    </row>
    <row r="54">
      <c r="A54" s="14" t="inlineStr">
        <is>
          <t>Parapet and coping</t>
        </is>
      </c>
      <c r="B54" s="15" t="n">
        <v>280</v>
      </c>
      <c r="C54" s="16" t="inlineStr">
        <is>
          <t>lin ft</t>
        </is>
      </c>
      <c r="D54" s="17" t="n">
        <v>38</v>
      </c>
      <c r="E54" s="18">
        <f>IF(B54="","",B54*D54)</f>
        <v/>
      </c>
    </row>
    <row r="55">
      <c r="A55" s="14" t="inlineStr"/>
      <c r="B55" s="15" t="n"/>
      <c r="C55" s="16" t="inlineStr"/>
      <c r="D55" s="17" t="n"/>
      <c r="E55" s="18">
        <f>IF(B55="","",B55*D55)</f>
        <v/>
      </c>
    </row>
    <row r="56">
      <c r="A56" s="14" t="inlineStr"/>
      <c r="B56" s="15" t="n"/>
      <c r="C56" s="16" t="inlineStr"/>
      <c r="D56" s="17" t="n"/>
      <c r="E56" s="18">
        <f>IF(B56="","",B56*D56)</f>
        <v/>
      </c>
    </row>
    <row r="57">
      <c r="A57" s="14" t="inlineStr"/>
      <c r="B57" s="15" t="n"/>
      <c r="C57" s="16" t="inlineStr"/>
      <c r="D57" s="17" t="n"/>
      <c r="E57" s="18">
        <f>IF(B57="","",B57*D57)</f>
        <v/>
      </c>
    </row>
    <row r="58">
      <c r="A58" s="19" t="inlineStr">
        <is>
          <t>Structure and Shell Subtotal</t>
        </is>
      </c>
      <c r="B58" s="20" t="n"/>
      <c r="C58" s="20" t="n"/>
      <c r="D58" s="20" t="n"/>
      <c r="E58" s="21">
        <f>SUM(E49:E57)</f>
        <v/>
      </c>
    </row>
    <row r="60">
      <c r="A60" s="12" t="inlineStr">
        <is>
          <t>Openings</t>
        </is>
      </c>
      <c r="B60" s="12" t="inlineStr">
        <is>
          <t>Qty</t>
        </is>
      </c>
      <c r="C60" s="12" t="inlineStr">
        <is>
          <t>Unit</t>
        </is>
      </c>
      <c r="D60" s="13" t="inlineStr">
        <is>
          <t>Unit Cost</t>
        </is>
      </c>
      <c r="E60" s="13" t="inlineStr">
        <is>
          <t>Total</t>
        </is>
      </c>
    </row>
    <row r="61">
      <c r="A61" s="14" t="inlineStr">
        <is>
          <t>Aluminum storefront glazing system</t>
        </is>
      </c>
      <c r="B61" s="15" t="n">
        <v>600</v>
      </c>
      <c r="C61" s="16" t="inlineStr">
        <is>
          <t>SF</t>
        </is>
      </c>
      <c r="D61" s="17" t="n">
        <v>75</v>
      </c>
      <c r="E61" s="18">
        <f>IF(B61="","",B61*D61)</f>
        <v/>
      </c>
    </row>
    <row r="62">
      <c r="A62" s="14" t="inlineStr">
        <is>
          <t>Storefront entry doors with hardware</t>
        </is>
      </c>
      <c r="B62" s="15" t="n">
        <v>2</v>
      </c>
      <c r="C62" s="16" t="inlineStr">
        <is>
          <t>each</t>
        </is>
      </c>
      <c r="D62" s="17" t="n">
        <v>4200</v>
      </c>
      <c r="E62" s="18">
        <f>IF(B62="","",B62*D62)</f>
        <v/>
      </c>
    </row>
    <row r="63">
      <c r="A63" s="14" t="inlineStr">
        <is>
          <t>Rear service door (hollow metal)</t>
        </is>
      </c>
      <c r="B63" s="15" t="n">
        <v>1</v>
      </c>
      <c r="C63" s="16" t="inlineStr">
        <is>
          <t>each</t>
        </is>
      </c>
      <c r="D63" s="17" t="n">
        <v>2200</v>
      </c>
      <c r="E63" s="18">
        <f>IF(B63="","",B63*D63)</f>
        <v/>
      </c>
    </row>
    <row r="64">
      <c r="A64" s="14" t="inlineStr">
        <is>
          <t>Interior demising wall framing and drywall (fire rated)</t>
        </is>
      </c>
      <c r="B64" s="15" t="n">
        <v>800</v>
      </c>
      <c r="C64" s="16" t="inlineStr">
        <is>
          <t>SF</t>
        </is>
      </c>
      <c r="D64" s="17" t="n">
        <v>12</v>
      </c>
      <c r="E64" s="18">
        <f>IF(B64="","",B64*D64)</f>
        <v/>
      </c>
    </row>
    <row r="65">
      <c r="A65" s="14" t="inlineStr"/>
      <c r="B65" s="15" t="n"/>
      <c r="C65" s="16" t="inlineStr"/>
      <c r="D65" s="17" t="n"/>
      <c r="E65" s="18">
        <f>IF(B65="","",B65*D65)</f>
        <v/>
      </c>
    </row>
    <row r="66">
      <c r="A66" s="14" t="inlineStr"/>
      <c r="B66" s="15" t="n"/>
      <c r="C66" s="16" t="inlineStr"/>
      <c r="D66" s="17" t="n"/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9" t="inlineStr">
        <is>
          <t>Openings Subtotal</t>
        </is>
      </c>
      <c r="B68" s="20" t="n"/>
      <c r="C68" s="20" t="n"/>
      <c r="D68" s="20" t="n"/>
      <c r="E68" s="21">
        <f>SUM(E61:E67)</f>
        <v/>
      </c>
    </row>
    <row r="70">
      <c r="A70" s="12" t="inlineStr">
        <is>
          <t>Rough Interior Systems</t>
        </is>
      </c>
      <c r="B70" s="12" t="inlineStr">
        <is>
          <t>Qty</t>
        </is>
      </c>
      <c r="C70" s="12" t="inlineStr">
        <is>
          <t>Unit</t>
        </is>
      </c>
      <c r="D70" s="13" t="inlineStr">
        <is>
          <t>Unit Cost</t>
        </is>
      </c>
      <c r="E70" s="13" t="inlineStr">
        <is>
          <t>Total</t>
        </is>
      </c>
    </row>
    <row r="71">
      <c r="A71" s="14" t="inlineStr">
        <is>
          <t>Warm shell drywall at restrooms and utility room</t>
        </is>
      </c>
      <c r="B71" s="15" t="n">
        <v>1200</v>
      </c>
      <c r="C71" s="16" t="inlineStr">
        <is>
          <t>SF</t>
        </is>
      </c>
      <c r="D71" s="17" t="n">
        <v>6</v>
      </c>
      <c r="E71" s="18">
        <f>IF(B71="","",B71*D71)</f>
        <v/>
      </c>
    </row>
    <row r="72">
      <c r="A72" s="14" t="inlineStr">
        <is>
          <t>Restroom finishes (tile, paint, accessories)</t>
        </is>
      </c>
      <c r="B72" s="15" t="n">
        <v>2</v>
      </c>
      <c r="C72" s="16" t="inlineStr">
        <is>
          <t>each</t>
        </is>
      </c>
      <c r="D72" s="17" t="n">
        <v>6800</v>
      </c>
      <c r="E72" s="18">
        <f>IF(B72="","",B72*D72)</f>
        <v/>
      </c>
    </row>
    <row r="73">
      <c r="A73" s="14" t="inlineStr">
        <is>
          <t>Plumbing rough-in and two ADA restrooms</t>
        </is>
      </c>
      <c r="B73" s="15" t="n">
        <v>1</v>
      </c>
      <c r="C73" s="16" t="inlineStr">
        <is>
          <t>lot</t>
        </is>
      </c>
      <c r="D73" s="17" t="n">
        <v>24000</v>
      </c>
      <c r="E73" s="18">
        <f>IF(B73="","",B73*D73)</f>
        <v/>
      </c>
    </row>
    <row r="74">
      <c r="A74" s="14" t="inlineStr">
        <is>
          <t>Water heater</t>
        </is>
      </c>
      <c r="B74" s="15" t="n">
        <v>1</v>
      </c>
      <c r="C74" s="16" t="inlineStr">
        <is>
          <t>each</t>
        </is>
      </c>
      <c r="D74" s="17" t="n">
        <v>2800</v>
      </c>
      <c r="E74" s="18">
        <f>IF(B74="","",B74*D74)</f>
        <v/>
      </c>
    </row>
    <row r="75">
      <c r="A75" s="14" t="inlineStr">
        <is>
          <t>Exposed ceiling paint and shell paint</t>
        </is>
      </c>
      <c r="B75" s="15" t="n">
        <v>4000</v>
      </c>
      <c r="C75" s="16" t="inlineStr">
        <is>
          <t>SF</t>
        </is>
      </c>
      <c r="D75" s="17" t="n">
        <v>1.25</v>
      </c>
      <c r="E75" s="18">
        <f>IF(B75="","",B75*D75)</f>
        <v/>
      </c>
    </row>
    <row r="76">
      <c r="A76" s="14" t="inlineStr">
        <is>
          <t>Sealed concrete floor</t>
        </is>
      </c>
      <c r="B76" s="15" t="n">
        <v>4000</v>
      </c>
      <c r="C76" s="16" t="inlineStr">
        <is>
          <t>SF</t>
        </is>
      </c>
      <c r="D76" s="17" t="n">
        <v>2.5</v>
      </c>
      <c r="E76" s="18">
        <f>IF(B76="","",B76*D76)</f>
        <v/>
      </c>
    </row>
    <row r="77">
      <c r="A77" s="14" t="inlineStr"/>
      <c r="B77" s="15" t="n"/>
      <c r="C77" s="16" t="inlineStr"/>
      <c r="D77" s="17" t="n"/>
      <c r="E77" s="18">
        <f>IF(B77="","",B77*D77)</f>
        <v/>
      </c>
    </row>
    <row r="78">
      <c r="A78" s="14" t="inlineStr"/>
      <c r="B78" s="15" t="n"/>
      <c r="C78" s="16" t="inlineStr"/>
      <c r="D78" s="17" t="n"/>
      <c r="E78" s="18">
        <f>IF(B78="","",B78*D78)</f>
        <v/>
      </c>
    </row>
    <row r="79">
      <c r="A79" s="14" t="inlineStr"/>
      <c r="B79" s="15" t="n"/>
      <c r="C79" s="16" t="inlineStr"/>
      <c r="D79" s="17" t="n"/>
      <c r="E79" s="18">
        <f>IF(B79="","",B79*D79)</f>
        <v/>
      </c>
    </row>
    <row r="80">
      <c r="A80" s="19" t="inlineStr">
        <is>
          <t>Rough Interior Systems Subtotal</t>
        </is>
      </c>
      <c r="B80" s="20" t="n"/>
      <c r="C80" s="20" t="n"/>
      <c r="D80" s="20" t="n"/>
      <c r="E80" s="21">
        <f>SUM(E71:E79)</f>
        <v/>
      </c>
    </row>
    <row r="82">
      <c r="A82" s="12" t="inlineStr">
        <is>
          <t>HVAC</t>
        </is>
      </c>
      <c r="B82" s="12" t="inlineStr">
        <is>
          <t>Qty</t>
        </is>
      </c>
      <c r="C82" s="12" t="inlineStr">
        <is>
          <t>Unit</t>
        </is>
      </c>
      <c r="D82" s="13" t="inlineStr">
        <is>
          <t>Unit Cost</t>
        </is>
      </c>
      <c r="E82" s="13" t="inlineStr">
        <is>
          <t>Total</t>
        </is>
      </c>
    </row>
    <row r="83">
      <c r="A83" s="14" t="inlineStr">
        <is>
          <t>Rooftop units (5 ton)</t>
        </is>
      </c>
      <c r="B83" s="15" t="n">
        <v>2</v>
      </c>
      <c r="C83" s="16" t="inlineStr">
        <is>
          <t>each</t>
        </is>
      </c>
      <c r="D83" s="17" t="n">
        <v>11500</v>
      </c>
      <c r="E83" s="18">
        <f>IF(B83="","",B83*D83)</f>
        <v/>
      </c>
    </row>
    <row r="84">
      <c r="A84" s="14" t="inlineStr">
        <is>
          <t>Ductwork and diffusers</t>
        </is>
      </c>
      <c r="B84" s="15" t="n">
        <v>4000</v>
      </c>
      <c r="C84" s="16" t="inlineStr">
        <is>
          <t>SF</t>
        </is>
      </c>
      <c r="D84" s="17" t="n">
        <v>6</v>
      </c>
      <c r="E84" s="18">
        <f>IF(B84="","",B84*D84)</f>
        <v/>
      </c>
    </row>
    <row r="85">
      <c r="A85" s="14" t="inlineStr">
        <is>
          <t>Controls and balancing</t>
        </is>
      </c>
      <c r="B85" s="15" t="n">
        <v>1</v>
      </c>
      <c r="C85" s="16" t="inlineStr">
        <is>
          <t>lot</t>
        </is>
      </c>
      <c r="D85" s="17" t="n">
        <v>6500</v>
      </c>
      <c r="E85" s="18">
        <f>IF(B85="","",B85*D85)</f>
        <v/>
      </c>
    </row>
    <row r="86">
      <c r="A86" s="14" t="inlineStr"/>
      <c r="B86" s="15" t="n"/>
      <c r="C86" s="16" t="inlineStr"/>
      <c r="D86" s="17" t="n"/>
      <c r="E86" s="18">
        <f>IF(B86="","",B86*D86)</f>
        <v/>
      </c>
    </row>
    <row r="87">
      <c r="A87" s="14" t="inlineStr"/>
      <c r="B87" s="15" t="n"/>
      <c r="C87" s="16" t="inlineStr"/>
      <c r="D87" s="17" t="n"/>
      <c r="E87" s="18">
        <f>IF(B87="","",B87*D87)</f>
        <v/>
      </c>
    </row>
    <row r="88">
      <c r="A88" s="14" t="inlineStr"/>
      <c r="B88" s="15" t="n"/>
      <c r="C88" s="16" t="inlineStr"/>
      <c r="D88" s="17" t="n"/>
      <c r="E88" s="18">
        <f>IF(B88="","",B88*D88)</f>
        <v/>
      </c>
    </row>
    <row r="89">
      <c r="A89" s="19" t="inlineStr">
        <is>
          <t>HVAC Subtotal</t>
        </is>
      </c>
      <c r="B89" s="20" t="n"/>
      <c r="C89" s="20" t="n"/>
      <c r="D89" s="20" t="n"/>
      <c r="E89" s="21">
        <f>SUM(E83:E88)</f>
        <v/>
      </c>
    </row>
    <row r="91">
      <c r="A91" s="12" t="inlineStr">
        <is>
          <t>Fire Protection and Electrical</t>
        </is>
      </c>
      <c r="B91" s="12" t="inlineStr">
        <is>
          <t>Qty</t>
        </is>
      </c>
      <c r="C91" s="12" t="inlineStr">
        <is>
          <t>Unit</t>
        </is>
      </c>
      <c r="D91" s="13" t="inlineStr">
        <is>
          <t>Unit Cost</t>
        </is>
      </c>
      <c r="E91" s="13" t="inlineStr">
        <is>
          <t>Total</t>
        </is>
      </c>
    </row>
    <row r="92">
      <c r="A92" s="14" t="inlineStr">
        <is>
          <t>Fire sprinkler system</t>
        </is>
      </c>
      <c r="B92" s="15" t="n">
        <v>4000</v>
      </c>
      <c r="C92" s="16" t="inlineStr">
        <is>
          <t>SF</t>
        </is>
      </c>
      <c r="D92" s="17" t="n">
        <v>4.5</v>
      </c>
      <c r="E92" s="18">
        <f>IF(B92="","",B92*D92)</f>
        <v/>
      </c>
    </row>
    <row r="93">
      <c r="A93" s="14" t="inlineStr">
        <is>
          <t>Fire alarm rough-in and devices</t>
        </is>
      </c>
      <c r="B93" s="15" t="n">
        <v>1</v>
      </c>
      <c r="C93" s="16" t="inlineStr">
        <is>
          <t>lot</t>
        </is>
      </c>
      <c r="D93" s="17" t="n">
        <v>8500</v>
      </c>
      <c r="E93" s="18">
        <f>IF(B93="","",B93*D93)</f>
        <v/>
      </c>
    </row>
    <row r="94">
      <c r="A94" s="14" t="inlineStr">
        <is>
          <t>Electrical service (400A) and panels</t>
        </is>
      </c>
      <c r="B94" s="15" t="n">
        <v>1</v>
      </c>
      <c r="C94" s="16" t="inlineStr">
        <is>
          <t>lot</t>
        </is>
      </c>
      <c r="D94" s="17" t="n">
        <v>38000</v>
      </c>
      <c r="E94" s="18">
        <f>IF(B94="","",B94*D94)</f>
        <v/>
      </c>
    </row>
    <row r="95">
      <c r="A95" s="14" t="inlineStr">
        <is>
          <t>Shell lighting and receptacles</t>
        </is>
      </c>
      <c r="B95" s="15" t="n">
        <v>4000</v>
      </c>
      <c r="C95" s="16" t="inlineStr">
        <is>
          <t>SF</t>
        </is>
      </c>
      <c r="D95" s="17" t="n">
        <v>6.5</v>
      </c>
      <c r="E95" s="18">
        <f>IF(B95="","",B95*D95)</f>
        <v/>
      </c>
    </row>
    <row r="96">
      <c r="A96" s="14" t="inlineStr">
        <is>
          <t>Exterior and site lighting</t>
        </is>
      </c>
      <c r="B96" s="15" t="n">
        <v>1</v>
      </c>
      <c r="C96" s="16" t="inlineStr">
        <is>
          <t>lot</t>
        </is>
      </c>
      <c r="D96" s="17" t="n">
        <v>16000</v>
      </c>
      <c r="E96" s="18">
        <f>IF(B96="","",B96*D96)</f>
        <v/>
      </c>
    </row>
    <row r="97">
      <c r="A97" s="14" t="inlineStr">
        <is>
          <t>Exit signs and emergency lighting</t>
        </is>
      </c>
      <c r="B97" s="15" t="n">
        <v>1</v>
      </c>
      <c r="C97" s="16" t="inlineStr">
        <is>
          <t>lot</t>
        </is>
      </c>
      <c r="D97" s="17" t="n">
        <v>4500</v>
      </c>
      <c r="E97" s="18">
        <f>IF(B97="","",B97*D97)</f>
        <v/>
      </c>
    </row>
    <row r="98">
      <c r="A98" s="14" t="inlineStr">
        <is>
          <t>Exterior signage allowance (raceways and blocking only)</t>
        </is>
      </c>
      <c r="B98" s="15" t="n">
        <v>1</v>
      </c>
      <c r="C98" s="16" t="inlineStr">
        <is>
          <t>lot</t>
        </is>
      </c>
      <c r="D98" s="17" t="n">
        <v>6000</v>
      </c>
      <c r="E98" s="18">
        <f>IF(B98="","",B98*D98)</f>
        <v/>
      </c>
    </row>
    <row r="99">
      <c r="A99" s="14" t="inlineStr"/>
      <c r="B99" s="15" t="n"/>
      <c r="C99" s="16" t="inlineStr"/>
      <c r="D99" s="17" t="n"/>
      <c r="E99" s="18">
        <f>IF(B99="","",B99*D99)</f>
        <v/>
      </c>
    </row>
    <row r="100">
      <c r="A100" s="14" t="inlineStr"/>
      <c r="B100" s="15" t="n"/>
      <c r="C100" s="16" t="inlineStr"/>
      <c r="D100" s="17" t="n"/>
      <c r="E100" s="18">
        <f>IF(B100="","",B100*D100)</f>
        <v/>
      </c>
    </row>
    <row r="101">
      <c r="A101" s="14" t="inlineStr"/>
      <c r="B101" s="15" t="n"/>
      <c r="C101" s="16" t="inlineStr"/>
      <c r="D101" s="17" t="n"/>
      <c r="E101" s="18">
        <f>IF(B101="","",B101*D101)</f>
        <v/>
      </c>
    </row>
    <row r="102">
      <c r="A102" s="19" t="inlineStr">
        <is>
          <t>Fire Protection and Electrical Subtotal</t>
        </is>
      </c>
      <c r="B102" s="20" t="n"/>
      <c r="C102" s="20" t="n"/>
      <c r="D102" s="20" t="n"/>
      <c r="E102" s="21">
        <f>SUM(E92:E101)</f>
        <v/>
      </c>
    </row>
    <row r="104">
      <c r="A104" s="22" t="inlineStr">
        <is>
          <t>Summary</t>
        </is>
      </c>
    </row>
    <row r="105">
      <c r="A105" s="23" t="inlineStr">
        <is>
          <t>General Conditions and Design</t>
        </is>
      </c>
      <c r="E105" s="24">
        <f>E23</f>
        <v/>
      </c>
    </row>
    <row r="106">
      <c r="A106" s="23" t="inlineStr">
        <is>
          <t>Sitework</t>
        </is>
      </c>
      <c r="E106" s="24">
        <f>E37</f>
        <v/>
      </c>
    </row>
    <row r="107">
      <c r="A107" s="23" t="inlineStr">
        <is>
          <t>Concrete</t>
        </is>
      </c>
      <c r="E107" s="24">
        <f>E46</f>
        <v/>
      </c>
    </row>
    <row r="108">
      <c r="A108" s="23" t="inlineStr">
        <is>
          <t>Structure and Shell</t>
        </is>
      </c>
      <c r="E108" s="24">
        <f>E58</f>
        <v/>
      </c>
    </row>
    <row r="109">
      <c r="A109" s="23" t="inlineStr">
        <is>
          <t>Openings</t>
        </is>
      </c>
      <c r="E109" s="24">
        <f>E68</f>
        <v/>
      </c>
    </row>
    <row r="110">
      <c r="A110" s="23" t="inlineStr">
        <is>
          <t>Rough Interior Systems</t>
        </is>
      </c>
      <c r="E110" s="24">
        <f>E80</f>
        <v/>
      </c>
    </row>
    <row r="111">
      <c r="A111" s="23" t="inlineStr">
        <is>
          <t>HVAC</t>
        </is>
      </c>
      <c r="E111" s="24">
        <f>E89</f>
        <v/>
      </c>
    </row>
    <row r="112">
      <c r="A112" s="23" t="inlineStr">
        <is>
          <t>Fire Protection and Electrical</t>
        </is>
      </c>
      <c r="E112" s="24">
        <f>E102</f>
        <v/>
      </c>
    </row>
    <row r="113">
      <c r="A113" s="7" t="inlineStr">
        <is>
          <t>Direct Cost Subtotal</t>
        </is>
      </c>
      <c r="E113" s="25">
        <f>E23+E37+E46+E58+E68+E80+E89+E102</f>
        <v/>
      </c>
    </row>
    <row r="114">
      <c r="A114" s="23" t="inlineStr">
        <is>
          <t>Overhead</t>
        </is>
      </c>
      <c r="D114" s="26" t="n">
        <v>0.1</v>
      </c>
      <c r="E114" s="24">
        <f>E113*D114</f>
        <v/>
      </c>
    </row>
    <row r="115">
      <c r="A115" s="23" t="inlineStr">
        <is>
          <t>Profit (on direct cost + overhead)</t>
        </is>
      </c>
      <c r="D115" s="26" t="n">
        <v>0.08</v>
      </c>
      <c r="E115" s="24">
        <f>(E113+E114)*D115</f>
        <v/>
      </c>
    </row>
    <row r="116">
      <c r="A116" s="27" t="inlineStr">
        <is>
          <t>TOTAL ESTIMATE</t>
        </is>
      </c>
      <c r="B116" s="28" t="n"/>
      <c r="C116" s="28" t="n"/>
      <c r="D116" s="28" t="n"/>
      <c r="E116" s="29">
        <f>E113+E114+E115</f>
        <v/>
      </c>
    </row>
    <row r="118">
      <c r="A118" s="7" t="inlineStr">
        <is>
          <t>Scope of work</t>
        </is>
      </c>
    </row>
    <row r="119" ht="15" customHeight="1">
      <c r="A119" s="30" t="inlineStr">
        <is>
          <t>[Describe the work included in this estimate.]</t>
        </is>
      </c>
    </row>
    <row r="121">
      <c r="A121" s="7" t="inlineStr">
        <is>
          <t>Exclusions</t>
        </is>
      </c>
    </row>
    <row r="122" ht="30" customHeight="1">
      <c r="A122" s="30" t="inlineStr">
        <is>
          <t>[List anything not included, such as permits, repairs to hidden conditions, or work by others.]</t>
        </is>
      </c>
    </row>
    <row r="124">
      <c r="A124" s="7" t="inlineStr">
        <is>
          <t>Timeline</t>
        </is>
      </c>
    </row>
    <row r="125" ht="15" customHeight="1">
      <c r="A125" s="30" t="inlineStr">
        <is>
          <t>Estimated [X] working days from start, weather and inspections permitting.</t>
        </is>
      </c>
    </row>
    <row r="127">
      <c r="A127" s="7" t="inlineStr">
        <is>
          <t>Payment terms</t>
        </is>
      </c>
    </row>
    <row r="128" ht="15" customHeight="1">
      <c r="A128" s="30" t="inlineStr">
        <is>
          <t>50% deposit at scheduling, 50% due at completion.</t>
        </is>
      </c>
    </row>
    <row r="130">
      <c r="A130" s="7" t="inlineStr">
        <is>
          <t>Warranty</t>
        </is>
      </c>
    </row>
    <row r="131" ht="15" customHeight="1">
      <c r="A131" s="30" t="inlineStr">
        <is>
          <t>1-year workmanship warranty. Manufacturer warranties apply to materials.</t>
        </is>
      </c>
    </row>
    <row r="133">
      <c r="A133" s="7" t="inlineStr">
        <is>
          <t>License and insurance</t>
        </is>
      </c>
    </row>
    <row r="134" ht="15" customHeight="1">
      <c r="A134" s="30" t="inlineStr">
        <is>
          <t>License #[number]. Insured by [carrier], policy #[number].</t>
        </is>
      </c>
    </row>
    <row r="136">
      <c r="A136" s="23" t="inlineStr">
        <is>
          <t>Customer signature: ______________________________</t>
        </is>
      </c>
      <c r="D136" s="23" t="inlineStr">
        <is>
          <t>Date: ____________</t>
        </is>
      </c>
    </row>
    <row r="138">
      <c r="A138" s="31" t="inlineStr">
        <is>
          <t>Template by Projul · projul.com</t>
        </is>
      </c>
    </row>
  </sheetData>
  <mergeCells count="8">
    <mergeCell ref="A122:E122"/>
    <mergeCell ref="A131:E131"/>
    <mergeCell ref="A125:E125"/>
    <mergeCell ref="A10:E10"/>
    <mergeCell ref="A134:E134"/>
    <mergeCell ref="A128:E128"/>
    <mergeCell ref="A1:E1"/>
    <mergeCell ref="A119:E119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2026-11-01T04:09:04Z</dcterms:created>
  <dcterms:modified xsi:type="dcterms:W3CDTF">2026-11-01T04:09:04Z</dcterms:modified>
</cp:coreProperties>
</file>