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Office Buildout" sheetId="2" state="visible" r:id="rId2"/>
    <sheet name="Restaurant Remodel" sheetId="3" state="visible" r:id="rId3"/>
    <sheet name="Auto Service Shop Remodel" sheetId="4" state="visible" r:id="rId4"/>
  </sheets>
  <definedNames>
    <definedName name="_xlnm.Print_Area" localSheetId="1">'Office Buildout'!$A$1:$E$166</definedName>
    <definedName name="_xlnm.Print_Area" localSheetId="2">'Restaurant Remodel'!$A$1:$E$174</definedName>
    <definedName name="_xlnm.Print_Area" localSheetId="3">'Auto Service Shop Remodel'!$A$1:$E$145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Commercial Remodel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Office Buildout: Office Buildout Estimate</t>
        </is>
      </c>
    </row>
    <row r="7">
      <c r="B7" s="4" t="inlineStr">
        <is>
          <t xml:space="preserve">  •  Restaurant Remodel: Restaurant Remodel Estimate</t>
        </is>
      </c>
    </row>
    <row r="8">
      <c r="B8" s="4" t="inlineStr">
        <is>
          <t xml:space="preserve">  •  Auto Service Shop Remodel: Auto Service Shop Remodel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https://projul.com/blog/free-commercial-remodel-estimate-templates/?utm_source=template&amp;utm_medium=xlsx&amp;utm_campaign=commercial-remodel-estimate-templates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Commercial Remodel Estimate: Office Buildout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commercial remodel estimate template covers a 5,000 SF interior office buildout with new partitions, ceilings, flooring, lighting, and mechanical modifications. Adjust quantities and unit costs for your space.</t>
        </is>
      </c>
    </row>
    <row r="12">
      <c r="A12" s="12" t="inlineStr">
        <is>
          <t>General Conditions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Building permit and plan review</t>
        </is>
      </c>
      <c r="B13" s="15" t="n">
        <v>1</v>
      </c>
      <c r="C13" s="16" t="inlineStr">
        <is>
          <t>lot</t>
        </is>
      </c>
      <c r="D13" s="17" t="n">
        <v>3500</v>
      </c>
      <c r="E13" s="18">
        <f>IF(B13="","",B13*D13)</f>
        <v/>
      </c>
    </row>
    <row r="14">
      <c r="A14" s="14" t="inlineStr">
        <is>
          <t>Project management and supervision</t>
        </is>
      </c>
      <c r="B14" s="15" t="n">
        <v>1</v>
      </c>
      <c r="C14" s="16" t="inlineStr">
        <is>
          <t>lot</t>
        </is>
      </c>
      <c r="D14" s="17" t="n">
        <v>8500</v>
      </c>
      <c r="E14" s="18">
        <f>IF(B14="","",B14*D14)</f>
        <v/>
      </c>
    </row>
    <row r="15">
      <c r="A15" s="14" t="inlineStr">
        <is>
          <t>Temporary protection (floors, walls, elevator)</t>
        </is>
      </c>
      <c r="B15" s="15" t="n">
        <v>1</v>
      </c>
      <c r="C15" s="16" t="inlineStr">
        <is>
          <t>lot</t>
        </is>
      </c>
      <c r="D15" s="17" t="n">
        <v>2200</v>
      </c>
      <c r="E15" s="18">
        <f>IF(B15="","",B15*D15)</f>
        <v/>
      </c>
    </row>
    <row r="16">
      <c r="A16" s="14" t="inlineStr">
        <is>
          <t>Dumpster and debris removal</t>
        </is>
      </c>
      <c r="B16" s="15" t="n">
        <v>1</v>
      </c>
      <c r="C16" s="16" t="inlineStr">
        <is>
          <t>lot</t>
        </is>
      </c>
      <c r="D16" s="17" t="n">
        <v>3500</v>
      </c>
      <c r="E16" s="18">
        <f>IF(B16="","",B16*D16)</f>
        <v/>
      </c>
    </row>
    <row r="17">
      <c r="A17" s="14" t="inlineStr">
        <is>
          <t>Final cleaning (construction clean)</t>
        </is>
      </c>
      <c r="B17" s="15" t="n">
        <v>1</v>
      </c>
      <c r="C17" s="16" t="inlineStr">
        <is>
          <t>lot</t>
        </is>
      </c>
      <c r="D17" s="17" t="n">
        <v>2800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General Conditions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Demolition and Prep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Selective interior demolition</t>
        </is>
      </c>
      <c r="B24" s="15" t="n">
        <v>5000</v>
      </c>
      <c r="C24" s="16" t="inlineStr">
        <is>
          <t>SF</t>
        </is>
      </c>
      <c r="D24" s="17" t="n">
        <v>2.5</v>
      </c>
      <c r="E24" s="18">
        <f>IF(B24="","",B24*D24)</f>
        <v/>
      </c>
    </row>
    <row r="25">
      <c r="A25" s="14" t="inlineStr">
        <is>
          <t>Ceiling grid removal (partial)</t>
        </is>
      </c>
      <c r="B25" s="15" t="n">
        <v>2000</v>
      </c>
      <c r="C25" s="16" t="inlineStr">
        <is>
          <t>SF</t>
        </is>
      </c>
      <c r="D25" s="17" t="n">
        <v>0.85</v>
      </c>
      <c r="E25" s="18">
        <f>IF(B25="","",B25*D25)</f>
        <v/>
      </c>
    </row>
    <row r="26">
      <c r="A26" s="14" t="inlineStr">
        <is>
          <t>Flooring removal</t>
        </is>
      </c>
      <c r="B26" s="15" t="n">
        <v>3000</v>
      </c>
      <c r="C26" s="16" t="inlineStr">
        <is>
          <t>SF</t>
        </is>
      </c>
      <c r="D26" s="17" t="n">
        <v>1.5</v>
      </c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9" t="inlineStr">
        <is>
          <t>Demolition and Prep Subtotal</t>
        </is>
      </c>
      <c r="B30" s="20" t="n"/>
      <c r="C30" s="20" t="n"/>
      <c r="D30" s="20" t="n"/>
      <c r="E30" s="21">
        <f>SUM(E24:E29)</f>
        <v/>
      </c>
    </row>
    <row r="32">
      <c r="A32" s="12" t="inlineStr">
        <is>
          <t>Framing and Drywall</t>
        </is>
      </c>
      <c r="B32" s="12" t="inlineStr">
        <is>
          <t>Qty</t>
        </is>
      </c>
      <c r="C32" s="12" t="inlineStr">
        <is>
          <t>Unit</t>
        </is>
      </c>
      <c r="D32" s="13" t="inlineStr">
        <is>
          <t>Unit Cost</t>
        </is>
      </c>
      <c r="E32" s="13" t="inlineStr">
        <is>
          <t>Total</t>
        </is>
      </c>
    </row>
    <row r="33">
      <c r="A33" s="14" t="inlineStr">
        <is>
          <t>Metal stud framing (3-5/8 in, 25 ga)</t>
        </is>
      </c>
      <c r="B33" s="15" t="n">
        <v>800</v>
      </c>
      <c r="C33" s="16" t="inlineStr">
        <is>
          <t>lin ft</t>
        </is>
      </c>
      <c r="D33" s="17" t="n">
        <v>5.5</v>
      </c>
      <c r="E33" s="18">
        <f>IF(B33="","",B33*D33)</f>
        <v/>
      </c>
    </row>
    <row r="34">
      <c r="A34" s="14" t="inlineStr">
        <is>
          <t>Drywall (5/8 in Type X, both sides)</t>
        </is>
      </c>
      <c r="B34" s="15" t="n">
        <v>6400</v>
      </c>
      <c r="C34" s="16" t="inlineStr">
        <is>
          <t>SF</t>
        </is>
      </c>
      <c r="D34" s="17" t="n">
        <v>3.25</v>
      </c>
      <c r="E34" s="18">
        <f>IF(B34="","",B34*D34)</f>
        <v/>
      </c>
    </row>
    <row r="35">
      <c r="A35" s="14" t="inlineStr">
        <is>
          <t>Drywall finishing (Level 4)</t>
        </is>
      </c>
      <c r="B35" s="15" t="n">
        <v>6400</v>
      </c>
      <c r="C35" s="16" t="inlineStr">
        <is>
          <t>SF</t>
        </is>
      </c>
      <c r="D35" s="17" t="n">
        <v>1.75</v>
      </c>
      <c r="E35" s="18">
        <f>IF(B35="","",B35*D35)</f>
        <v/>
      </c>
    </row>
    <row r="36">
      <c r="A36" s="14" t="inlineStr">
        <is>
          <t>Sound insulation (R-11 batts in walls)</t>
        </is>
      </c>
      <c r="B36" s="15" t="n">
        <v>3200</v>
      </c>
      <c r="C36" s="16" t="inlineStr">
        <is>
          <t>SF</t>
        </is>
      </c>
      <c r="D36" s="17" t="n">
        <v>1.25</v>
      </c>
      <c r="E36" s="18">
        <f>IF(B36="","",B36*D36)</f>
        <v/>
      </c>
    </row>
    <row r="37">
      <c r="A37" s="14" t="inlineStr">
        <is>
          <t>Fire-rated assemblies (1-hour walls)</t>
        </is>
      </c>
      <c r="B37" s="15" t="n">
        <v>200</v>
      </c>
      <c r="C37" s="16" t="inlineStr">
        <is>
          <t>lin ft</t>
        </is>
      </c>
      <c r="D37" s="17" t="n">
        <v>12.5</v>
      </c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9" t="inlineStr">
        <is>
          <t>Framing and Drywall Subtotal</t>
        </is>
      </c>
      <c r="B41" s="20" t="n"/>
      <c r="C41" s="20" t="n"/>
      <c r="D41" s="20" t="n"/>
      <c r="E41" s="21">
        <f>SUM(E33:E40)</f>
        <v/>
      </c>
    </row>
    <row r="43">
      <c r="A43" s="12" t="inlineStr">
        <is>
          <t>Electrical</t>
        </is>
      </c>
      <c r="B43" s="12" t="inlineStr">
        <is>
          <t>Qty</t>
        </is>
      </c>
      <c r="C43" s="12" t="inlineStr">
        <is>
          <t>Unit</t>
        </is>
      </c>
      <c r="D43" s="13" t="inlineStr">
        <is>
          <t>Unit Cost</t>
        </is>
      </c>
      <c r="E43" s="13" t="inlineStr">
        <is>
          <t>Total</t>
        </is>
      </c>
    </row>
    <row r="44">
      <c r="A44" s="14" t="inlineStr">
        <is>
          <t>Electrical panel upgrade or sub-panel</t>
        </is>
      </c>
      <c r="B44" s="15" t="n">
        <v>1</v>
      </c>
      <c r="C44" s="16" t="inlineStr">
        <is>
          <t>each</t>
        </is>
      </c>
      <c r="D44" s="17" t="n">
        <v>3500</v>
      </c>
      <c r="E44" s="18">
        <f>IF(B44="","",B44*D44)</f>
        <v/>
      </c>
    </row>
    <row r="45">
      <c r="A45" s="14" t="inlineStr">
        <is>
          <t>Office receptacles (duplex, 20A)</t>
        </is>
      </c>
      <c r="B45" s="15" t="n">
        <v>60</v>
      </c>
      <c r="C45" s="16" t="inlineStr">
        <is>
          <t>each</t>
        </is>
      </c>
      <c r="D45" s="17" t="n">
        <v>185</v>
      </c>
      <c r="E45" s="18">
        <f>IF(B45="","",B45*D45)</f>
        <v/>
      </c>
    </row>
    <row r="46">
      <c r="A46" s="14" t="inlineStr">
        <is>
          <t>Dedicated circuits (server room, kitchen)</t>
        </is>
      </c>
      <c r="B46" s="15" t="n">
        <v>6</v>
      </c>
      <c r="C46" s="16" t="inlineStr">
        <is>
          <t>each</t>
        </is>
      </c>
      <c r="D46" s="17" t="n">
        <v>450</v>
      </c>
      <c r="E46" s="18">
        <f>IF(B46="","",B46*D46)</f>
        <v/>
      </c>
    </row>
    <row r="47">
      <c r="A47" s="14" t="inlineStr">
        <is>
          <t>Data and low voltage rough-in (Cat6)</t>
        </is>
      </c>
      <c r="B47" s="15" t="n">
        <v>40</v>
      </c>
      <c r="C47" s="16" t="inlineStr">
        <is>
          <t>each</t>
        </is>
      </c>
      <c r="D47" s="17" t="n">
        <v>125</v>
      </c>
      <c r="E47" s="18">
        <f>IF(B47="","",B47*D47)</f>
        <v/>
      </c>
    </row>
    <row r="48">
      <c r="A48" s="14" t="inlineStr">
        <is>
          <t>Light switches (single pole and 3-way)</t>
        </is>
      </c>
      <c r="B48" s="15" t="n">
        <v>25</v>
      </c>
      <c r="C48" s="16" t="inlineStr">
        <is>
          <t>each</t>
        </is>
      </c>
      <c r="D48" s="17" t="n">
        <v>145</v>
      </c>
      <c r="E48" s="18">
        <f>IF(B48="","",B48*D48)</f>
        <v/>
      </c>
    </row>
    <row r="49">
      <c r="A49" s="14" t="inlineStr">
        <is>
          <t>Exit signs and emergency lights</t>
        </is>
      </c>
      <c r="B49" s="15" t="n">
        <v>8</v>
      </c>
      <c r="C49" s="16" t="inlineStr">
        <is>
          <t>each</t>
        </is>
      </c>
      <c r="D49" s="17" t="n">
        <v>275</v>
      </c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9" t="inlineStr">
        <is>
          <t>Electrical Subtotal</t>
        </is>
      </c>
      <c r="B53" s="20" t="n"/>
      <c r="C53" s="20" t="n"/>
      <c r="D53" s="20" t="n"/>
      <c r="E53" s="21">
        <f>SUM(E44:E52)</f>
        <v/>
      </c>
    </row>
    <row r="55">
      <c r="A55" s="12" t="inlineStr">
        <is>
          <t>Lighting</t>
        </is>
      </c>
      <c r="B55" s="12" t="inlineStr">
        <is>
          <t>Qty</t>
        </is>
      </c>
      <c r="C55" s="12" t="inlineStr">
        <is>
          <t>Unit</t>
        </is>
      </c>
      <c r="D55" s="13" t="inlineStr">
        <is>
          <t>Unit Cost</t>
        </is>
      </c>
      <c r="E55" s="13" t="inlineStr">
        <is>
          <t>Total</t>
        </is>
      </c>
    </row>
    <row r="56">
      <c r="A56" s="14" t="inlineStr">
        <is>
          <t>2x4 LED troffer (recessed)</t>
        </is>
      </c>
      <c r="B56" s="15" t="n">
        <v>60</v>
      </c>
      <c r="C56" s="16" t="inlineStr">
        <is>
          <t>each</t>
        </is>
      </c>
      <c r="D56" s="17" t="n">
        <v>285</v>
      </c>
      <c r="E56" s="18">
        <f>IF(B56="","",B56*D56)</f>
        <v/>
      </c>
    </row>
    <row r="57">
      <c r="A57" s="14" t="inlineStr">
        <is>
          <t>2x2 LED troffer (recessed)</t>
        </is>
      </c>
      <c r="B57" s="15" t="n">
        <v>20</v>
      </c>
      <c r="C57" s="16" t="inlineStr">
        <is>
          <t>each</t>
        </is>
      </c>
      <c r="D57" s="17" t="n">
        <v>245</v>
      </c>
      <c r="E57" s="18">
        <f>IF(B57="","",B57*D57)</f>
        <v/>
      </c>
    </row>
    <row r="58">
      <c r="A58" s="14" t="inlineStr">
        <is>
          <t>LED downlight (6 in can)</t>
        </is>
      </c>
      <c r="B58" s="15" t="n">
        <v>15</v>
      </c>
      <c r="C58" s="16" t="inlineStr">
        <is>
          <t>each</t>
        </is>
      </c>
      <c r="D58" s="17" t="n">
        <v>195</v>
      </c>
      <c r="E58" s="18">
        <f>IF(B58="","",B58*D58)</f>
        <v/>
      </c>
    </row>
    <row r="59">
      <c r="A59" s="14" t="inlineStr">
        <is>
          <t>Pendant or decorative fixture (lobby, conference)</t>
        </is>
      </c>
      <c r="B59" s="15" t="n">
        <v>4</v>
      </c>
      <c r="C59" s="16" t="inlineStr">
        <is>
          <t>each</t>
        </is>
      </c>
      <c r="D59" s="17" t="n">
        <v>450</v>
      </c>
      <c r="E59" s="18">
        <f>IF(B59="","",B59*D59)</f>
        <v/>
      </c>
    </row>
    <row r="60">
      <c r="A60" s="14" t="inlineStr">
        <is>
          <t>Dimmer switches</t>
        </is>
      </c>
      <c r="B60" s="15" t="n">
        <v>6</v>
      </c>
      <c r="C60" s="16" t="inlineStr">
        <is>
          <t>each</t>
        </is>
      </c>
      <c r="D60" s="17" t="n">
        <v>185</v>
      </c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4" t="inlineStr"/>
      <c r="B63" s="15" t="n"/>
      <c r="C63" s="16" t="inlineStr"/>
      <c r="D63" s="17" t="n"/>
      <c r="E63" s="18">
        <f>IF(B63="","",B63*D63)</f>
        <v/>
      </c>
    </row>
    <row r="64">
      <c r="A64" s="19" t="inlineStr">
        <is>
          <t>Lighting Subtotal</t>
        </is>
      </c>
      <c r="B64" s="20" t="n"/>
      <c r="C64" s="20" t="n"/>
      <c r="D64" s="20" t="n"/>
      <c r="E64" s="21">
        <f>SUM(E56:E63)</f>
        <v/>
      </c>
    </row>
    <row r="66">
      <c r="A66" s="12" t="inlineStr">
        <is>
          <t>HVAC Modifications</t>
        </is>
      </c>
      <c r="B66" s="12" t="inlineStr">
        <is>
          <t>Qty</t>
        </is>
      </c>
      <c r="C66" s="12" t="inlineStr">
        <is>
          <t>Unit</t>
        </is>
      </c>
      <c r="D66" s="13" t="inlineStr">
        <is>
          <t>Unit Cost</t>
        </is>
      </c>
      <c r="E66" s="13" t="inlineStr">
        <is>
          <t>Total</t>
        </is>
      </c>
    </row>
    <row r="67">
      <c r="A67" s="14" t="inlineStr">
        <is>
          <t>VAV box relocation or addition</t>
        </is>
      </c>
      <c r="B67" s="15" t="n">
        <v>4</v>
      </c>
      <c r="C67" s="16" t="inlineStr">
        <is>
          <t>each</t>
        </is>
      </c>
      <c r="D67" s="17" t="n">
        <v>1800</v>
      </c>
      <c r="E67" s="18">
        <f>IF(B67="","",B67*D67)</f>
        <v/>
      </c>
    </row>
    <row r="68">
      <c r="A68" s="14" t="inlineStr">
        <is>
          <t>Ductwork modifications</t>
        </is>
      </c>
      <c r="B68" s="15" t="n">
        <v>200</v>
      </c>
      <c r="C68" s="16" t="inlineStr">
        <is>
          <t>lin ft</t>
        </is>
      </c>
      <c r="D68" s="17" t="n">
        <v>18</v>
      </c>
      <c r="E68" s="18">
        <f>IF(B68="","",B68*D68)</f>
        <v/>
      </c>
    </row>
    <row r="69">
      <c r="A69" s="14" t="inlineStr">
        <is>
          <t>Thermostat (programmable)</t>
        </is>
      </c>
      <c r="B69" s="15" t="n">
        <v>4</v>
      </c>
      <c r="C69" s="16" t="inlineStr">
        <is>
          <t>each</t>
        </is>
      </c>
      <c r="D69" s="17" t="n">
        <v>350</v>
      </c>
      <c r="E69" s="18">
        <f>IF(B69="","",B69*D69)</f>
        <v/>
      </c>
    </row>
    <row r="70">
      <c r="A70" s="14" t="inlineStr">
        <is>
          <t>Return air grille relocation</t>
        </is>
      </c>
      <c r="B70" s="15" t="n">
        <v>6</v>
      </c>
      <c r="C70" s="16" t="inlineStr">
        <is>
          <t>each</t>
        </is>
      </c>
      <c r="D70" s="17" t="n">
        <v>185</v>
      </c>
      <c r="E70" s="18">
        <f>IF(B70="","",B70*D70)</f>
        <v/>
      </c>
    </row>
    <row r="71">
      <c r="A71" s="14" t="inlineStr">
        <is>
          <t>Supply diffuser relocation</t>
        </is>
      </c>
      <c r="B71" s="15" t="n">
        <v>8</v>
      </c>
      <c r="C71" s="16" t="inlineStr">
        <is>
          <t>each</t>
        </is>
      </c>
      <c r="D71" s="17" t="n">
        <v>165</v>
      </c>
      <c r="E71" s="18">
        <f>IF(B71="","",B71*D71)</f>
        <v/>
      </c>
    </row>
    <row r="72">
      <c r="A72" s="14" t="inlineStr"/>
      <c r="B72" s="15" t="n"/>
      <c r="C72" s="16" t="inlineStr"/>
      <c r="D72" s="17" t="n"/>
      <c r="E72" s="18">
        <f>IF(B72="","",B72*D72)</f>
        <v/>
      </c>
    </row>
    <row r="73">
      <c r="A73" s="14" t="inlineStr"/>
      <c r="B73" s="15" t="n"/>
      <c r="C73" s="16" t="inlineStr"/>
      <c r="D73" s="17" t="n"/>
      <c r="E73" s="18">
        <f>IF(B73="","",B73*D73)</f>
        <v/>
      </c>
    </row>
    <row r="74">
      <c r="A74" s="14" t="inlineStr"/>
      <c r="B74" s="15" t="n"/>
      <c r="C74" s="16" t="inlineStr"/>
      <c r="D74" s="17" t="n"/>
      <c r="E74" s="18">
        <f>IF(B74="","",B74*D74)</f>
        <v/>
      </c>
    </row>
    <row r="75">
      <c r="A75" s="19" t="inlineStr">
        <is>
          <t>HVAC Modifications Subtotal</t>
        </is>
      </c>
      <c r="B75" s="20" t="n"/>
      <c r="C75" s="20" t="n"/>
      <c r="D75" s="20" t="n"/>
      <c r="E75" s="21">
        <f>SUM(E67:E74)</f>
        <v/>
      </c>
    </row>
    <row r="77">
      <c r="A77" s="12" t="inlineStr">
        <is>
          <t>Plumbing</t>
        </is>
      </c>
      <c r="B77" s="12" t="inlineStr">
        <is>
          <t>Qty</t>
        </is>
      </c>
      <c r="C77" s="12" t="inlineStr">
        <is>
          <t>Unit</t>
        </is>
      </c>
      <c r="D77" s="13" t="inlineStr">
        <is>
          <t>Unit Cost</t>
        </is>
      </c>
      <c r="E77" s="13" t="inlineStr">
        <is>
          <t>Total</t>
        </is>
      </c>
    </row>
    <row r="78">
      <c r="A78" s="14" t="inlineStr">
        <is>
          <t>Break room sink and faucet</t>
        </is>
      </c>
      <c r="B78" s="15" t="n">
        <v>1</v>
      </c>
      <c r="C78" s="16" t="inlineStr">
        <is>
          <t>each</t>
        </is>
      </c>
      <c r="D78" s="17" t="n">
        <v>850</v>
      </c>
      <c r="E78" s="18">
        <f>IF(B78="","",B78*D78)</f>
        <v/>
      </c>
    </row>
    <row r="79">
      <c r="A79" s="14" t="inlineStr">
        <is>
          <t>Dishwasher connection</t>
        </is>
      </c>
      <c r="B79" s="15" t="n">
        <v>1</v>
      </c>
      <c r="C79" s="16" t="inlineStr">
        <is>
          <t>each</t>
        </is>
      </c>
      <c r="D79" s="17" t="n">
        <v>350</v>
      </c>
      <c r="E79" s="18">
        <f>IF(B79="","",B79*D79)</f>
        <v/>
      </c>
    </row>
    <row r="80">
      <c r="A80" s="14" t="inlineStr">
        <is>
          <t>Restroom fixture (toilet)</t>
        </is>
      </c>
      <c r="B80" s="15" t="n">
        <v>4</v>
      </c>
      <c r="C80" s="16" t="inlineStr">
        <is>
          <t>each</t>
        </is>
      </c>
      <c r="D80" s="17" t="n">
        <v>750</v>
      </c>
      <c r="E80" s="18">
        <f>IF(B80="","",B80*D80)</f>
        <v/>
      </c>
    </row>
    <row r="81">
      <c r="A81" s="14" t="inlineStr">
        <is>
          <t>Restroom fixture (lavatory)</t>
        </is>
      </c>
      <c r="B81" s="15" t="n">
        <v>4</v>
      </c>
      <c r="C81" s="16" t="inlineStr">
        <is>
          <t>each</t>
        </is>
      </c>
      <c r="D81" s="17" t="n">
        <v>650</v>
      </c>
      <c r="E81" s="18">
        <f>IF(B81="","",B81*D81)</f>
        <v/>
      </c>
    </row>
    <row r="82">
      <c r="A82" s="14" t="inlineStr">
        <is>
          <t>Water heater (point-of-use)</t>
        </is>
      </c>
      <c r="B82" s="15" t="n">
        <v>1</v>
      </c>
      <c r="C82" s="16" t="inlineStr">
        <is>
          <t>each</t>
        </is>
      </c>
      <c r="D82" s="17" t="n">
        <v>650</v>
      </c>
      <c r="E82" s="18">
        <f>IF(B82="","",B82*D82)</f>
        <v/>
      </c>
    </row>
    <row r="83">
      <c r="A83" s="14" t="inlineStr"/>
      <c r="B83" s="15" t="n"/>
      <c r="C83" s="16" t="inlineStr"/>
      <c r="D83" s="17" t="n"/>
      <c r="E83" s="18">
        <f>IF(B83="","",B83*D83)</f>
        <v/>
      </c>
    </row>
    <row r="84">
      <c r="A84" s="14" t="inlineStr"/>
      <c r="B84" s="15" t="n"/>
      <c r="C84" s="16" t="inlineStr"/>
      <c r="D84" s="17" t="n"/>
      <c r="E84" s="18">
        <f>IF(B84="","",B84*D84)</f>
        <v/>
      </c>
    </row>
    <row r="85">
      <c r="A85" s="14" t="inlineStr"/>
      <c r="B85" s="15" t="n"/>
      <c r="C85" s="16" t="inlineStr"/>
      <c r="D85" s="17" t="n"/>
      <c r="E85" s="18">
        <f>IF(B85="","",B85*D85)</f>
        <v/>
      </c>
    </row>
    <row r="86">
      <c r="A86" s="19" t="inlineStr">
        <is>
          <t>Plumbing Subtotal</t>
        </is>
      </c>
      <c r="B86" s="20" t="n"/>
      <c r="C86" s="20" t="n"/>
      <c r="D86" s="20" t="n"/>
      <c r="E86" s="21">
        <f>SUM(E78:E85)</f>
        <v/>
      </c>
    </row>
    <row r="88">
      <c r="A88" s="12" t="inlineStr">
        <is>
          <t>Flooring</t>
        </is>
      </c>
      <c r="B88" s="12" t="inlineStr">
        <is>
          <t>Qty</t>
        </is>
      </c>
      <c r="C88" s="12" t="inlineStr">
        <is>
          <t>Unit</t>
        </is>
      </c>
      <c r="D88" s="13" t="inlineStr">
        <is>
          <t>Unit Cost</t>
        </is>
      </c>
      <c r="E88" s="13" t="inlineStr">
        <is>
          <t>Total</t>
        </is>
      </c>
    </row>
    <row r="89">
      <c r="A89" s="14" t="inlineStr">
        <is>
          <t>Luxury vinyl plank (office areas)</t>
        </is>
      </c>
      <c r="B89" s="15" t="n">
        <v>4000</v>
      </c>
      <c r="C89" s="16" t="inlineStr">
        <is>
          <t>SF</t>
        </is>
      </c>
      <c r="D89" s="17" t="n">
        <v>5.5</v>
      </c>
      <c r="E89" s="18">
        <f>IF(B89="","",B89*D89)</f>
        <v/>
      </c>
    </row>
    <row r="90">
      <c r="A90" s="14" t="inlineStr">
        <is>
          <t>Carpet tile (private offices)</t>
        </is>
      </c>
      <c r="B90" s="15" t="n">
        <v>1500</v>
      </c>
      <c r="C90" s="16" t="inlineStr">
        <is>
          <t>SF</t>
        </is>
      </c>
      <c r="D90" s="17" t="n">
        <v>4.75</v>
      </c>
      <c r="E90" s="18">
        <f>IF(B90="","",B90*D90)</f>
        <v/>
      </c>
    </row>
    <row r="91">
      <c r="A91" s="14" t="inlineStr">
        <is>
          <t>Porcelain tile (restrooms, break room)</t>
        </is>
      </c>
      <c r="B91" s="15" t="n">
        <v>500</v>
      </c>
      <c r="C91" s="16" t="inlineStr">
        <is>
          <t>SF</t>
        </is>
      </c>
      <c r="D91" s="17" t="n">
        <v>9.5</v>
      </c>
      <c r="E91" s="18">
        <f>IF(B91="","",B91*D91)</f>
        <v/>
      </c>
    </row>
    <row r="92">
      <c r="A92" s="14" t="inlineStr">
        <is>
          <t>Rubber base (4 in cove)</t>
        </is>
      </c>
      <c r="B92" s="15" t="n">
        <v>800</v>
      </c>
      <c r="C92" s="16" t="inlineStr">
        <is>
          <t>lin ft</t>
        </is>
      </c>
      <c r="D92" s="17" t="n">
        <v>2.25</v>
      </c>
      <c r="E92" s="18">
        <f>IF(B92="","",B92*D92)</f>
        <v/>
      </c>
    </row>
    <row r="93">
      <c r="A93" s="14" t="inlineStr"/>
      <c r="B93" s="15" t="n"/>
      <c r="C93" s="16" t="inlineStr"/>
      <c r="D93" s="17" t="n"/>
      <c r="E93" s="18">
        <f>IF(B93="","",B93*D93)</f>
        <v/>
      </c>
    </row>
    <row r="94">
      <c r="A94" s="14" t="inlineStr"/>
      <c r="B94" s="15" t="n"/>
      <c r="C94" s="16" t="inlineStr"/>
      <c r="D94" s="17" t="n"/>
      <c r="E94" s="18">
        <f>IF(B94="","",B94*D94)</f>
        <v/>
      </c>
    </row>
    <row r="95">
      <c r="A95" s="14" t="inlineStr"/>
      <c r="B95" s="15" t="n"/>
      <c r="C95" s="16" t="inlineStr"/>
      <c r="D95" s="17" t="n"/>
      <c r="E95" s="18">
        <f>IF(B95="","",B95*D95)</f>
        <v/>
      </c>
    </row>
    <row r="96">
      <c r="A96" s="19" t="inlineStr">
        <is>
          <t>Flooring Subtotal</t>
        </is>
      </c>
      <c r="B96" s="20" t="n"/>
      <c r="C96" s="20" t="n"/>
      <c r="D96" s="20" t="n"/>
      <c r="E96" s="21">
        <f>SUM(E89:E95)</f>
        <v/>
      </c>
    </row>
    <row r="98">
      <c r="A98" s="12" t="inlineStr">
        <is>
          <t>Finishes</t>
        </is>
      </c>
      <c r="B98" s="12" t="inlineStr">
        <is>
          <t>Qty</t>
        </is>
      </c>
      <c r="C98" s="12" t="inlineStr">
        <is>
          <t>Unit</t>
        </is>
      </c>
      <c r="D98" s="13" t="inlineStr">
        <is>
          <t>Unit Cost</t>
        </is>
      </c>
      <c r="E98" s="13" t="inlineStr">
        <is>
          <t>Total</t>
        </is>
      </c>
    </row>
    <row r="99">
      <c r="A99" s="14" t="inlineStr">
        <is>
          <t>Interior paint (2 coats, eggshell)</t>
        </is>
      </c>
      <c r="B99" s="15" t="n">
        <v>6400</v>
      </c>
      <c r="C99" s="16" t="inlineStr">
        <is>
          <t>SF</t>
        </is>
      </c>
      <c r="D99" s="17" t="n">
        <v>0.85</v>
      </c>
      <c r="E99" s="18">
        <f>IF(B99="","",B99*D99)</f>
        <v/>
      </c>
    </row>
    <row r="100">
      <c r="A100" s="14" t="inlineStr">
        <is>
          <t>Accent wall treatment</t>
        </is>
      </c>
      <c r="B100" s="15" t="n">
        <v>200</v>
      </c>
      <c r="C100" s="16" t="inlineStr">
        <is>
          <t>SF</t>
        </is>
      </c>
      <c r="D100" s="17" t="n">
        <v>3.5</v>
      </c>
      <c r="E100" s="18">
        <f>IF(B100="","",B100*D100)</f>
        <v/>
      </c>
    </row>
    <row r="101">
      <c r="A101" s="14" t="inlineStr">
        <is>
          <t>Ceiling grid and tile (2x2 or 2x4)</t>
        </is>
      </c>
      <c r="B101" s="15" t="n">
        <v>5000</v>
      </c>
      <c r="C101" s="16" t="inlineStr">
        <is>
          <t>SF</t>
        </is>
      </c>
      <c r="D101" s="17" t="n">
        <v>4.25</v>
      </c>
      <c r="E101" s="18">
        <f>IF(B101="","",B101*D101)</f>
        <v/>
      </c>
    </row>
    <row r="102">
      <c r="A102" s="14" t="inlineStr">
        <is>
          <t>Window blinds (roller shades)</t>
        </is>
      </c>
      <c r="B102" s="15" t="n">
        <v>15</v>
      </c>
      <c r="C102" s="16" t="inlineStr">
        <is>
          <t>each</t>
        </is>
      </c>
      <c r="D102" s="17" t="n">
        <v>225</v>
      </c>
      <c r="E102" s="18">
        <f>IF(B102="","",B102*D102)</f>
        <v/>
      </c>
    </row>
    <row r="103">
      <c r="A103" s="14" t="inlineStr">
        <is>
          <t>Millwork (reception desk, built-ins)</t>
        </is>
      </c>
      <c r="B103" s="15" t="n">
        <v>1</v>
      </c>
      <c r="C103" s="16" t="inlineStr">
        <is>
          <t>lot</t>
        </is>
      </c>
      <c r="D103" s="17" t="n">
        <v>8500</v>
      </c>
      <c r="E103" s="18">
        <f>IF(B103="","",B103*D103)</f>
        <v/>
      </c>
    </row>
    <row r="104">
      <c r="A104" s="14" t="inlineStr"/>
      <c r="B104" s="15" t="n"/>
      <c r="C104" s="16" t="inlineStr"/>
      <c r="D104" s="17" t="n"/>
      <c r="E104" s="18">
        <f>IF(B104="","",B104*D104)</f>
        <v/>
      </c>
    </row>
    <row r="105">
      <c r="A105" s="14" t="inlineStr"/>
      <c r="B105" s="15" t="n"/>
      <c r="C105" s="16" t="inlineStr"/>
      <c r="D105" s="17" t="n"/>
      <c r="E105" s="18">
        <f>IF(B105="","",B105*D105)</f>
        <v/>
      </c>
    </row>
    <row r="106">
      <c r="A106" s="14" t="inlineStr"/>
      <c r="B106" s="15" t="n"/>
      <c r="C106" s="16" t="inlineStr"/>
      <c r="D106" s="17" t="n"/>
      <c r="E106" s="18">
        <f>IF(B106="","",B106*D106)</f>
        <v/>
      </c>
    </row>
    <row r="107">
      <c r="A107" s="19" t="inlineStr">
        <is>
          <t>Finishes Subtotal</t>
        </is>
      </c>
      <c r="B107" s="20" t="n"/>
      <c r="C107" s="20" t="n"/>
      <c r="D107" s="20" t="n"/>
      <c r="E107" s="21">
        <f>SUM(E99:E106)</f>
        <v/>
      </c>
    </row>
    <row r="109">
      <c r="A109" s="12" t="inlineStr">
        <is>
          <t>Fire and Life Safety</t>
        </is>
      </c>
      <c r="B109" s="12" t="inlineStr">
        <is>
          <t>Qty</t>
        </is>
      </c>
      <c r="C109" s="12" t="inlineStr">
        <is>
          <t>Unit</t>
        </is>
      </c>
      <c r="D109" s="13" t="inlineStr">
        <is>
          <t>Unit Cost</t>
        </is>
      </c>
      <c r="E109" s="13" t="inlineStr">
        <is>
          <t>Total</t>
        </is>
      </c>
    </row>
    <row r="110">
      <c r="A110" s="14" t="inlineStr">
        <is>
          <t>Fire sprinkler head relocation</t>
        </is>
      </c>
      <c r="B110" s="15" t="n">
        <v>15</v>
      </c>
      <c r="C110" s="16" t="inlineStr">
        <is>
          <t>each</t>
        </is>
      </c>
      <c r="D110" s="17" t="n">
        <v>285</v>
      </c>
      <c r="E110" s="18">
        <f>IF(B110="","",B110*D110)</f>
        <v/>
      </c>
    </row>
    <row r="111">
      <c r="A111" s="14" t="inlineStr">
        <is>
          <t>Fire alarm devices (smoke, pull, horn/strobe)</t>
        </is>
      </c>
      <c r="B111" s="15" t="n">
        <v>12</v>
      </c>
      <c r="C111" s="16" t="inlineStr">
        <is>
          <t>each</t>
        </is>
      </c>
      <c r="D111" s="17" t="n">
        <v>325</v>
      </c>
      <c r="E111" s="18">
        <f>IF(B111="","",B111*D111)</f>
        <v/>
      </c>
    </row>
    <row r="112">
      <c r="A112" s="14" t="inlineStr">
        <is>
          <t>Fire extinguisher and cabinet</t>
        </is>
      </c>
      <c r="B112" s="15" t="n">
        <v>4</v>
      </c>
      <c r="C112" s="16" t="inlineStr">
        <is>
          <t>each</t>
        </is>
      </c>
      <c r="D112" s="17" t="n">
        <v>185</v>
      </c>
      <c r="E112" s="18">
        <f>IF(B112="","",B112*D112)</f>
        <v/>
      </c>
    </row>
    <row r="113">
      <c r="A113" s="14" t="inlineStr">
        <is>
          <t>ADA signage (room ID, restroom)</t>
        </is>
      </c>
      <c r="B113" s="15" t="n">
        <v>15</v>
      </c>
      <c r="C113" s="16" t="inlineStr">
        <is>
          <t>each</t>
        </is>
      </c>
      <c r="D113" s="17" t="n">
        <v>85</v>
      </c>
      <c r="E113" s="18">
        <f>IF(B113="","",B113*D113)</f>
        <v/>
      </c>
    </row>
    <row r="114">
      <c r="A114" s="14" t="inlineStr"/>
      <c r="B114" s="15" t="n"/>
      <c r="C114" s="16" t="inlineStr"/>
      <c r="D114" s="17" t="n"/>
      <c r="E114" s="18">
        <f>IF(B114="","",B114*D114)</f>
        <v/>
      </c>
    </row>
    <row r="115">
      <c r="A115" s="14" t="inlineStr"/>
      <c r="B115" s="15" t="n"/>
      <c r="C115" s="16" t="inlineStr"/>
      <c r="D115" s="17" t="n"/>
      <c r="E115" s="18">
        <f>IF(B115="","",B115*D115)</f>
        <v/>
      </c>
    </row>
    <row r="116">
      <c r="A116" s="14" t="inlineStr"/>
      <c r="B116" s="15" t="n"/>
      <c r="C116" s="16" t="inlineStr"/>
      <c r="D116" s="17" t="n"/>
      <c r="E116" s="18">
        <f>IF(B116="","",B116*D116)</f>
        <v/>
      </c>
    </row>
    <row r="117">
      <c r="A117" s="19" t="inlineStr">
        <is>
          <t>Fire and Life Safety Subtotal</t>
        </is>
      </c>
      <c r="B117" s="20" t="n"/>
      <c r="C117" s="20" t="n"/>
      <c r="D117" s="20" t="n"/>
      <c r="E117" s="21">
        <f>SUM(E110:E116)</f>
        <v/>
      </c>
    </row>
    <row r="119">
      <c r="A119" s="12" t="inlineStr">
        <is>
          <t>Doors and Hardware</t>
        </is>
      </c>
      <c r="B119" s="12" t="inlineStr">
        <is>
          <t>Qty</t>
        </is>
      </c>
      <c r="C119" s="12" t="inlineStr">
        <is>
          <t>Unit</t>
        </is>
      </c>
      <c r="D119" s="13" t="inlineStr">
        <is>
          <t>Unit Cost</t>
        </is>
      </c>
      <c r="E119" s="13" t="inlineStr">
        <is>
          <t>Total</t>
        </is>
      </c>
    </row>
    <row r="120">
      <c r="A120" s="14" t="inlineStr">
        <is>
          <t>Solid core wood door with frame (3070)</t>
        </is>
      </c>
      <c r="B120" s="15" t="n">
        <v>12</v>
      </c>
      <c r="C120" s="16" t="inlineStr">
        <is>
          <t>each</t>
        </is>
      </c>
      <c r="D120" s="17" t="n">
        <v>750</v>
      </c>
      <c r="E120" s="18">
        <f>IF(B120="","",B120*D120)</f>
        <v/>
      </c>
    </row>
    <row r="121">
      <c r="A121" s="14" t="inlineStr">
        <is>
          <t>Glass door (conference room)</t>
        </is>
      </c>
      <c r="B121" s="15" t="n">
        <v>2</v>
      </c>
      <c r="C121" s="16" t="inlineStr">
        <is>
          <t>each</t>
        </is>
      </c>
      <c r="D121" s="17" t="n">
        <v>1200</v>
      </c>
      <c r="E121" s="18">
        <f>IF(B121="","",B121*D121)</f>
        <v/>
      </c>
    </row>
    <row r="122">
      <c r="A122" s="14" t="inlineStr">
        <is>
          <t>Hardware set (lever, hinges, closer)</t>
        </is>
      </c>
      <c r="B122" s="15" t="n">
        <v>14</v>
      </c>
      <c r="C122" s="16" t="inlineStr">
        <is>
          <t>each</t>
        </is>
      </c>
      <c r="D122" s="17" t="n">
        <v>285</v>
      </c>
      <c r="E122" s="18">
        <f>IF(B122="","",B122*D122)</f>
        <v/>
      </c>
    </row>
    <row r="123">
      <c r="A123" s="14" t="inlineStr">
        <is>
          <t>Card reader and access control</t>
        </is>
      </c>
      <c r="B123" s="15" t="n">
        <v>2</v>
      </c>
      <c r="C123" s="16" t="inlineStr">
        <is>
          <t>each</t>
        </is>
      </c>
      <c r="D123" s="17" t="n">
        <v>850</v>
      </c>
      <c r="E123" s="18">
        <f>IF(B123="","",B123*D123)</f>
        <v/>
      </c>
    </row>
    <row r="124">
      <c r="A124" s="14" t="inlineStr"/>
      <c r="B124" s="15" t="n"/>
      <c r="C124" s="16" t="inlineStr"/>
      <c r="D124" s="17" t="n"/>
      <c r="E124" s="18">
        <f>IF(B124="","",B124*D124)</f>
        <v/>
      </c>
    </row>
    <row r="125">
      <c r="A125" s="14" t="inlineStr"/>
      <c r="B125" s="15" t="n"/>
      <c r="C125" s="16" t="inlineStr"/>
      <c r="D125" s="17" t="n"/>
      <c r="E125" s="18">
        <f>IF(B125="","",B125*D125)</f>
        <v/>
      </c>
    </row>
    <row r="126">
      <c r="A126" s="14" t="inlineStr"/>
      <c r="B126" s="15" t="n"/>
      <c r="C126" s="16" t="inlineStr"/>
      <c r="D126" s="17" t="n"/>
      <c r="E126" s="18">
        <f>IF(B126="","",B126*D126)</f>
        <v/>
      </c>
    </row>
    <row r="127">
      <c r="A127" s="19" t="inlineStr">
        <is>
          <t>Doors and Hardware Subtotal</t>
        </is>
      </c>
      <c r="B127" s="20" t="n"/>
      <c r="C127" s="20" t="n"/>
      <c r="D127" s="20" t="n"/>
      <c r="E127" s="21">
        <f>SUM(E120:E126)</f>
        <v/>
      </c>
    </row>
    <row r="129">
      <c r="A129" s="22" t="inlineStr">
        <is>
          <t>Summary</t>
        </is>
      </c>
    </row>
    <row r="130">
      <c r="A130" s="23" t="inlineStr">
        <is>
          <t>General Conditions</t>
        </is>
      </c>
      <c r="E130" s="24">
        <f>E21</f>
        <v/>
      </c>
    </row>
    <row r="131">
      <c r="A131" s="23" t="inlineStr">
        <is>
          <t>Demolition and Prep</t>
        </is>
      </c>
      <c r="E131" s="24">
        <f>E30</f>
        <v/>
      </c>
    </row>
    <row r="132">
      <c r="A132" s="23" t="inlineStr">
        <is>
          <t>Framing and Drywall</t>
        </is>
      </c>
      <c r="E132" s="24">
        <f>E41</f>
        <v/>
      </c>
    </row>
    <row r="133">
      <c r="A133" s="23" t="inlineStr">
        <is>
          <t>Electrical</t>
        </is>
      </c>
      <c r="E133" s="24">
        <f>E53</f>
        <v/>
      </c>
    </row>
    <row r="134">
      <c r="A134" s="23" t="inlineStr">
        <is>
          <t>Lighting</t>
        </is>
      </c>
      <c r="E134" s="24">
        <f>E64</f>
        <v/>
      </c>
    </row>
    <row r="135">
      <c r="A135" s="23" t="inlineStr">
        <is>
          <t>HVAC Modifications</t>
        </is>
      </c>
      <c r="E135" s="24">
        <f>E75</f>
        <v/>
      </c>
    </row>
    <row r="136">
      <c r="A136" s="23" t="inlineStr">
        <is>
          <t>Plumbing</t>
        </is>
      </c>
      <c r="E136" s="24">
        <f>E86</f>
        <v/>
      </c>
    </row>
    <row r="137">
      <c r="A137" s="23" t="inlineStr">
        <is>
          <t>Flooring</t>
        </is>
      </c>
      <c r="E137" s="24">
        <f>E96</f>
        <v/>
      </c>
    </row>
    <row r="138">
      <c r="A138" s="23" t="inlineStr">
        <is>
          <t>Finishes</t>
        </is>
      </c>
      <c r="E138" s="24">
        <f>E107</f>
        <v/>
      </c>
    </row>
    <row r="139">
      <c r="A139" s="23" t="inlineStr">
        <is>
          <t>Fire and Life Safety</t>
        </is>
      </c>
      <c r="E139" s="24">
        <f>E117</f>
        <v/>
      </c>
    </row>
    <row r="140">
      <c r="A140" s="23" t="inlineStr">
        <is>
          <t>Doors and Hardware</t>
        </is>
      </c>
      <c r="E140" s="24">
        <f>E127</f>
        <v/>
      </c>
    </row>
    <row r="141">
      <c r="A141" s="7" t="inlineStr">
        <is>
          <t>Direct Cost Subtotal</t>
        </is>
      </c>
      <c r="E141" s="25">
        <f>E21+E30+E41+E53+E64+E75+E86+E96+E107+E117+E127</f>
        <v/>
      </c>
    </row>
    <row r="142">
      <c r="A142" s="23" t="inlineStr">
        <is>
          <t>Overhead</t>
        </is>
      </c>
      <c r="D142" s="26" t="n">
        <v>0.1</v>
      </c>
      <c r="E142" s="24">
        <f>E141*D142</f>
        <v/>
      </c>
    </row>
    <row r="143">
      <c r="A143" s="23" t="inlineStr">
        <is>
          <t>Profit (on direct cost + overhead)</t>
        </is>
      </c>
      <c r="D143" s="26" t="n">
        <v>0.1</v>
      </c>
      <c r="E143" s="24">
        <f>(E141+E142)*D143</f>
        <v/>
      </c>
    </row>
    <row r="144">
      <c r="A144" s="27" t="inlineStr">
        <is>
          <t>TOTAL ESTIMATE</t>
        </is>
      </c>
      <c r="B144" s="28" t="n"/>
      <c r="C144" s="28" t="n"/>
      <c r="D144" s="28" t="n"/>
      <c r="E144" s="29">
        <f>E141+E142+E143</f>
        <v/>
      </c>
    </row>
    <row r="146">
      <c r="A146" s="7" t="inlineStr">
        <is>
          <t>Scope of work</t>
        </is>
      </c>
    </row>
    <row r="147" ht="15" customHeight="1">
      <c r="A147" s="30" t="inlineStr">
        <is>
          <t>[Describe the work included in this estimate.]</t>
        </is>
      </c>
    </row>
    <row r="149">
      <c r="A149" s="7" t="inlineStr">
        <is>
          <t>Exclusions</t>
        </is>
      </c>
    </row>
    <row r="150" ht="30" customHeight="1">
      <c r="A150" s="30" t="inlineStr">
        <is>
          <t>[List anything not included, such as permits, repairs to hidden conditions, or work by others.]</t>
        </is>
      </c>
    </row>
    <row r="152">
      <c r="A152" s="7" t="inlineStr">
        <is>
          <t>Timeline</t>
        </is>
      </c>
    </row>
    <row r="153" ht="15" customHeight="1">
      <c r="A153" s="30" t="inlineStr">
        <is>
          <t>Estimated [X] working days from start, weather and inspections permitting.</t>
        </is>
      </c>
    </row>
    <row r="155">
      <c r="A155" s="7" t="inlineStr">
        <is>
          <t>Payment terms</t>
        </is>
      </c>
    </row>
    <row r="156" ht="15" customHeight="1">
      <c r="A156" s="30" t="inlineStr">
        <is>
          <t>50% deposit at scheduling, 50% due at completion.</t>
        </is>
      </c>
    </row>
    <row r="158">
      <c r="A158" s="7" t="inlineStr">
        <is>
          <t>Warranty</t>
        </is>
      </c>
    </row>
    <row r="159" ht="15" customHeight="1">
      <c r="A159" s="30" t="inlineStr">
        <is>
          <t>1-year workmanship warranty. Manufacturer warranties apply to materials.</t>
        </is>
      </c>
    </row>
    <row r="161">
      <c r="A161" s="7" t="inlineStr">
        <is>
          <t>License and insurance</t>
        </is>
      </c>
    </row>
    <row r="162" ht="15" customHeight="1">
      <c r="A162" s="30" t="inlineStr">
        <is>
          <t>License #[number]. Insured by [carrier], policy #[number].</t>
        </is>
      </c>
    </row>
    <row r="164">
      <c r="A164" s="23" t="inlineStr">
        <is>
          <t>Customer signature: ______________________________</t>
        </is>
      </c>
      <c r="D164" s="23" t="inlineStr">
        <is>
          <t>Date: ____________</t>
        </is>
      </c>
    </row>
    <row r="166">
      <c r="A166" s="31" t="inlineStr">
        <is>
          <t>Template by Projul · projul.com</t>
        </is>
      </c>
    </row>
  </sheetData>
  <mergeCells count="8">
    <mergeCell ref="A156:E156"/>
    <mergeCell ref="A147:E147"/>
    <mergeCell ref="A10:E10"/>
    <mergeCell ref="A1:E1"/>
    <mergeCell ref="A162:E162"/>
    <mergeCell ref="A159:E159"/>
    <mergeCell ref="A150:E150"/>
    <mergeCell ref="A153:E153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Commercial Remodel Estimate: Restaurant Remodel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commercial remodel estimate template covers converting a 3,000 SF space into a restaurant with a commercial kitchen, hood and fire suppression, walk-ins, and a finished dining room. Adjust quantities and unit costs for your space.</t>
        </is>
      </c>
    </row>
    <row r="12">
      <c r="A12" s="12" t="inlineStr">
        <is>
          <t>General Conditions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Building permit and plan review (change of use)</t>
        </is>
      </c>
      <c r="B13" s="15" t="n">
        <v>1</v>
      </c>
      <c r="C13" s="16" t="inlineStr">
        <is>
          <t>lot</t>
        </is>
      </c>
      <c r="D13" s="17" t="n">
        <v>5500</v>
      </c>
      <c r="E13" s="18">
        <f>IF(B13="","",B13*D13)</f>
        <v/>
      </c>
    </row>
    <row r="14">
      <c r="A14" s="14" t="inlineStr">
        <is>
          <t>Health department plan review</t>
        </is>
      </c>
      <c r="B14" s="15" t="n">
        <v>1</v>
      </c>
      <c r="C14" s="16" t="inlineStr">
        <is>
          <t>lot</t>
        </is>
      </c>
      <c r="D14" s="17" t="n">
        <v>1200</v>
      </c>
      <c r="E14" s="18">
        <f>IF(B14="","",B14*D14)</f>
        <v/>
      </c>
    </row>
    <row r="15">
      <c r="A15" s="14" t="inlineStr">
        <is>
          <t>Architectural and MEP engineering</t>
        </is>
      </c>
      <c r="B15" s="15" t="n">
        <v>1</v>
      </c>
      <c r="C15" s="16" t="inlineStr">
        <is>
          <t>lot</t>
        </is>
      </c>
      <c r="D15" s="17" t="n">
        <v>12000</v>
      </c>
      <c r="E15" s="18">
        <f>IF(B15="","",B15*D15)</f>
        <v/>
      </c>
    </row>
    <row r="16">
      <c r="A16" s="14" t="inlineStr">
        <is>
          <t>Project management</t>
        </is>
      </c>
      <c r="B16" s="15" t="n">
        <v>1</v>
      </c>
      <c r="C16" s="16" t="inlineStr">
        <is>
          <t>lot</t>
        </is>
      </c>
      <c r="D16" s="17" t="n">
        <v>9500</v>
      </c>
      <c r="E16" s="18">
        <f>IF(B16="","",B16*D16)</f>
        <v/>
      </c>
    </row>
    <row r="17">
      <c r="A17" s="14" t="inlineStr">
        <is>
          <t>Temporary barriers and dust control</t>
        </is>
      </c>
      <c r="B17" s="15" t="n">
        <v>1</v>
      </c>
      <c r="C17" s="16" t="inlineStr">
        <is>
          <t>lot</t>
        </is>
      </c>
      <c r="D17" s="17" t="n">
        <v>1800</v>
      </c>
      <c r="E17" s="18">
        <f>IF(B17="","",B17*D17)</f>
        <v/>
      </c>
    </row>
    <row r="18">
      <c r="A18" s="14" t="inlineStr">
        <is>
          <t>Construction cleaning (multi-phase)</t>
        </is>
      </c>
      <c r="B18" s="15" t="n">
        <v>1</v>
      </c>
      <c r="C18" s="16" t="inlineStr">
        <is>
          <t>lot</t>
        </is>
      </c>
      <c r="D18" s="17" t="n">
        <v>3500</v>
      </c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4" t="inlineStr"/>
      <c r="B21" s="15" t="n"/>
      <c r="C21" s="16" t="inlineStr"/>
      <c r="D21" s="17" t="n"/>
      <c r="E21" s="18">
        <f>IF(B21="","",B21*D21)</f>
        <v/>
      </c>
    </row>
    <row r="22">
      <c r="A22" s="19" t="inlineStr">
        <is>
          <t>General Conditions Subtotal</t>
        </is>
      </c>
      <c r="B22" s="20" t="n"/>
      <c r="C22" s="20" t="n"/>
      <c r="D22" s="20" t="n"/>
      <c r="E22" s="21">
        <f>SUM(E13:E21)</f>
        <v/>
      </c>
    </row>
    <row r="24">
      <c r="A24" s="12" t="inlineStr">
        <is>
          <t>Demolition</t>
        </is>
      </c>
      <c r="B24" s="12" t="inlineStr">
        <is>
          <t>Qty</t>
        </is>
      </c>
      <c r="C24" s="12" t="inlineStr">
        <is>
          <t>Unit</t>
        </is>
      </c>
      <c r="D24" s="13" t="inlineStr">
        <is>
          <t>Unit Cost</t>
        </is>
      </c>
      <c r="E24" s="13" t="inlineStr">
        <is>
          <t>Total</t>
        </is>
      </c>
    </row>
    <row r="25">
      <c r="A25" s="14" t="inlineStr">
        <is>
          <t>Interior demolition (existing buildout)</t>
        </is>
      </c>
      <c r="B25" s="15" t="n">
        <v>3000</v>
      </c>
      <c r="C25" s="16" t="inlineStr">
        <is>
          <t>SF</t>
        </is>
      </c>
      <c r="D25" s="17" t="n">
        <v>3.5</v>
      </c>
      <c r="E25" s="18">
        <f>IF(B25="","",B25*D25)</f>
        <v/>
      </c>
    </row>
    <row r="26">
      <c r="A26" s="14" t="inlineStr">
        <is>
          <t>Concrete cutting (floor drains, grease trap)</t>
        </is>
      </c>
      <c r="B26" s="15" t="n">
        <v>40</v>
      </c>
      <c r="C26" s="16" t="inlineStr">
        <is>
          <t>lin ft</t>
        </is>
      </c>
      <c r="D26" s="17" t="n">
        <v>45</v>
      </c>
      <c r="E26" s="18">
        <f>IF(B26="","",B26*D26)</f>
        <v/>
      </c>
    </row>
    <row r="27">
      <c r="A27" s="14" t="inlineStr">
        <is>
          <t>Existing equipment removal</t>
        </is>
      </c>
      <c r="B27" s="15" t="n">
        <v>1</v>
      </c>
      <c r="C27" s="16" t="inlineStr">
        <is>
          <t>lot</t>
        </is>
      </c>
      <c r="D27" s="17" t="n">
        <v>2500</v>
      </c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9" t="inlineStr">
        <is>
          <t>Demolition Subtotal</t>
        </is>
      </c>
      <c r="B31" s="20" t="n"/>
      <c r="C31" s="20" t="n"/>
      <c r="D31" s="20" t="n"/>
      <c r="E31" s="21">
        <f>SUM(E25:E30)</f>
        <v/>
      </c>
    </row>
    <row r="33">
      <c r="A33" s="12" t="inlineStr">
        <is>
          <t>Kitchen Exhaust and Ventilation</t>
        </is>
      </c>
      <c r="B33" s="12" t="inlineStr">
        <is>
          <t>Qty</t>
        </is>
      </c>
      <c r="C33" s="12" t="inlineStr">
        <is>
          <t>Unit</t>
        </is>
      </c>
      <c r="D33" s="13" t="inlineStr">
        <is>
          <t>Unit Cost</t>
        </is>
      </c>
      <c r="E33" s="13" t="inlineStr">
        <is>
          <t>Total</t>
        </is>
      </c>
    </row>
    <row r="34">
      <c r="A34" s="14" t="inlineStr">
        <is>
          <t>Type I hood (grease), stainless steel</t>
        </is>
      </c>
      <c r="B34" s="15" t="n">
        <v>16</v>
      </c>
      <c r="C34" s="16" t="inlineStr">
        <is>
          <t>lin ft</t>
        </is>
      </c>
      <c r="D34" s="17" t="n">
        <v>850</v>
      </c>
      <c r="E34" s="18">
        <f>IF(B34="","",B34*D34)</f>
        <v/>
      </c>
    </row>
    <row r="35">
      <c r="A35" s="14" t="inlineStr">
        <is>
          <t>Type II hood (heat and steam)</t>
        </is>
      </c>
      <c r="B35" s="15" t="n">
        <v>8</v>
      </c>
      <c r="C35" s="16" t="inlineStr">
        <is>
          <t>lin ft</t>
        </is>
      </c>
      <c r="D35" s="17" t="n">
        <v>550</v>
      </c>
      <c r="E35" s="18">
        <f>IF(B35="","",B35*D35)</f>
        <v/>
      </c>
    </row>
    <row r="36">
      <c r="A36" s="14" t="inlineStr">
        <is>
          <t>Exhaust ductwork (welded black iron)</t>
        </is>
      </c>
      <c r="B36" s="15" t="n">
        <v>40</v>
      </c>
      <c r="C36" s="16" t="inlineStr">
        <is>
          <t>lin ft</t>
        </is>
      </c>
      <c r="D36" s="17" t="n">
        <v>65</v>
      </c>
      <c r="E36" s="18">
        <f>IF(B36="","",B36*D36)</f>
        <v/>
      </c>
    </row>
    <row r="37">
      <c r="A37" s="14" t="inlineStr">
        <is>
          <t>Make-up air unit</t>
        </is>
      </c>
      <c r="B37" s="15" t="n">
        <v>1</v>
      </c>
      <c r="C37" s="16" t="inlineStr">
        <is>
          <t>each</t>
        </is>
      </c>
      <c r="D37" s="17" t="n">
        <v>8500</v>
      </c>
      <c r="E37" s="18">
        <f>IF(B37="","",B37*D37)</f>
        <v/>
      </c>
    </row>
    <row r="38">
      <c r="A38" s="14" t="inlineStr">
        <is>
          <t>Ansul fire suppression system</t>
        </is>
      </c>
      <c r="B38" s="15" t="n">
        <v>1</v>
      </c>
      <c r="C38" s="16" t="inlineStr">
        <is>
          <t>lot</t>
        </is>
      </c>
      <c r="D38" s="17" t="n">
        <v>6500</v>
      </c>
      <c r="E38" s="18">
        <f>IF(B38="","",B38*D38)</f>
        <v/>
      </c>
    </row>
    <row r="39">
      <c r="A39" s="14" t="inlineStr">
        <is>
          <t>Exhaust fan (roof-mounted upblast)</t>
        </is>
      </c>
      <c r="B39" s="15" t="n">
        <v>2</v>
      </c>
      <c r="C39" s="16" t="inlineStr">
        <is>
          <t>each</t>
        </is>
      </c>
      <c r="D39" s="17" t="n">
        <v>2800</v>
      </c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9" t="inlineStr">
        <is>
          <t>Kitchen Exhaust and Ventilation Subtotal</t>
        </is>
      </c>
      <c r="B43" s="20" t="n"/>
      <c r="C43" s="20" t="n"/>
      <c r="D43" s="20" t="n"/>
      <c r="E43" s="21">
        <f>SUM(E34:E42)</f>
        <v/>
      </c>
    </row>
    <row r="45">
      <c r="A45" s="12" t="inlineStr">
        <is>
          <t>Plumbing</t>
        </is>
      </c>
      <c r="B45" s="12" t="inlineStr">
        <is>
          <t>Qty</t>
        </is>
      </c>
      <c r="C45" s="12" t="inlineStr">
        <is>
          <t>Unit</t>
        </is>
      </c>
      <c r="D45" s="13" t="inlineStr">
        <is>
          <t>Unit Cost</t>
        </is>
      </c>
      <c r="E45" s="13" t="inlineStr">
        <is>
          <t>Total</t>
        </is>
      </c>
    </row>
    <row r="46">
      <c r="A46" s="14" t="inlineStr">
        <is>
          <t>Grease trap or interceptor (interior, 100 GPM)</t>
        </is>
      </c>
      <c r="B46" s="15" t="n">
        <v>1</v>
      </c>
      <c r="C46" s="16" t="inlineStr">
        <is>
          <t>each</t>
        </is>
      </c>
      <c r="D46" s="17" t="n">
        <v>4500</v>
      </c>
      <c r="E46" s="18">
        <f>IF(B46="","",B46*D46)</f>
        <v/>
      </c>
    </row>
    <row r="47">
      <c r="A47" s="14" t="inlineStr">
        <is>
          <t>3-compartment sink (with drainboards)</t>
        </is>
      </c>
      <c r="B47" s="15" t="n">
        <v>1</v>
      </c>
      <c r="C47" s="16" t="inlineStr">
        <is>
          <t>each</t>
        </is>
      </c>
      <c r="D47" s="17" t="n">
        <v>2200</v>
      </c>
      <c r="E47" s="18">
        <f>IF(B47="","",B47*D47)</f>
        <v/>
      </c>
    </row>
    <row r="48">
      <c r="A48" s="14" t="inlineStr">
        <is>
          <t>Hand sink (wall-mount)</t>
        </is>
      </c>
      <c r="B48" s="15" t="n">
        <v>3</v>
      </c>
      <c r="C48" s="16" t="inlineStr">
        <is>
          <t>each</t>
        </is>
      </c>
      <c r="D48" s="17" t="n">
        <v>650</v>
      </c>
      <c r="E48" s="18">
        <f>IF(B48="","",B48*D48)</f>
        <v/>
      </c>
    </row>
    <row r="49">
      <c r="A49" s="14" t="inlineStr">
        <is>
          <t>Prep sink</t>
        </is>
      </c>
      <c r="B49" s="15" t="n">
        <v>1</v>
      </c>
      <c r="C49" s="16" t="inlineStr">
        <is>
          <t>each</t>
        </is>
      </c>
      <c r="D49" s="17" t="n">
        <v>850</v>
      </c>
      <c r="E49" s="18">
        <f>IF(B49="","",B49*D49)</f>
        <v/>
      </c>
    </row>
    <row r="50">
      <c r="A50" s="14" t="inlineStr">
        <is>
          <t>Floor drain (with trap primer)</t>
        </is>
      </c>
      <c r="B50" s="15" t="n">
        <v>6</v>
      </c>
      <c r="C50" s="16" t="inlineStr">
        <is>
          <t>each</t>
        </is>
      </c>
      <c r="D50" s="17" t="n">
        <v>450</v>
      </c>
      <c r="E50" s="18">
        <f>IF(B50="","",B50*D50)</f>
        <v/>
      </c>
    </row>
    <row r="51">
      <c r="A51" s="14" t="inlineStr">
        <is>
          <t>Mop sink</t>
        </is>
      </c>
      <c r="B51" s="15" t="n">
        <v>1</v>
      </c>
      <c r="C51" s="16" t="inlineStr">
        <is>
          <t>each</t>
        </is>
      </c>
      <c r="D51" s="17" t="n">
        <v>750</v>
      </c>
      <c r="E51" s="18">
        <f>IF(B51="","",B51*D51)</f>
        <v/>
      </c>
    </row>
    <row r="52">
      <c r="A52" s="14" t="inlineStr">
        <is>
          <t>Gas line rough-in (kitchen equipment)</t>
        </is>
      </c>
      <c r="B52" s="15" t="n">
        <v>6</v>
      </c>
      <c r="C52" s="16" t="inlineStr">
        <is>
          <t>each</t>
        </is>
      </c>
      <c r="D52" s="17" t="n">
        <v>385</v>
      </c>
      <c r="E52" s="18">
        <f>IF(B52="","",B52*D52)</f>
        <v/>
      </c>
    </row>
    <row r="53">
      <c r="A53" s="14" t="inlineStr">
        <is>
          <t>Water heater (commercial, 75 gal)</t>
        </is>
      </c>
      <c r="B53" s="15" t="n">
        <v>1</v>
      </c>
      <c r="C53" s="16" t="inlineStr">
        <is>
          <t>each</t>
        </is>
      </c>
      <c r="D53" s="17" t="n">
        <v>3800</v>
      </c>
      <c r="E53" s="18">
        <f>IF(B53="","",B53*D53)</f>
        <v/>
      </c>
    </row>
    <row r="54">
      <c r="A54" s="14" t="inlineStr">
        <is>
          <t>Backflow preventer</t>
        </is>
      </c>
      <c r="B54" s="15" t="n">
        <v>1</v>
      </c>
      <c r="C54" s="16" t="inlineStr">
        <is>
          <t>each</t>
        </is>
      </c>
      <c r="D54" s="17" t="n">
        <v>1200</v>
      </c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9" t="inlineStr">
        <is>
          <t>Plumbing Subtotal</t>
        </is>
      </c>
      <c r="B58" s="20" t="n"/>
      <c r="C58" s="20" t="n"/>
      <c r="D58" s="20" t="n"/>
      <c r="E58" s="21">
        <f>SUM(E46:E57)</f>
        <v/>
      </c>
    </row>
    <row r="60">
      <c r="A60" s="12" t="inlineStr">
        <is>
          <t>Electrical</t>
        </is>
      </c>
      <c r="B60" s="12" t="inlineStr">
        <is>
          <t>Qty</t>
        </is>
      </c>
      <c r="C60" s="12" t="inlineStr">
        <is>
          <t>Unit</t>
        </is>
      </c>
      <c r="D60" s="13" t="inlineStr">
        <is>
          <t>Unit Cost</t>
        </is>
      </c>
      <c r="E60" s="13" t="inlineStr">
        <is>
          <t>Total</t>
        </is>
      </c>
    </row>
    <row r="61">
      <c r="A61" s="14" t="inlineStr">
        <is>
          <t>Electrical service upgrade (200A 3-phase)</t>
        </is>
      </c>
      <c r="B61" s="15" t="n">
        <v>1</v>
      </c>
      <c r="C61" s="16" t="inlineStr">
        <is>
          <t>lot</t>
        </is>
      </c>
      <c r="D61" s="17" t="n">
        <v>8500</v>
      </c>
      <c r="E61" s="18">
        <f>IF(B61="","",B61*D61)</f>
        <v/>
      </c>
    </row>
    <row r="62">
      <c r="A62" s="14" t="inlineStr">
        <is>
          <t>Kitchen equipment circuits (dedicated 208V/240V)</t>
        </is>
      </c>
      <c r="B62" s="15" t="n">
        <v>12</v>
      </c>
      <c r="C62" s="16" t="inlineStr">
        <is>
          <t>each</t>
        </is>
      </c>
      <c r="D62" s="17" t="n">
        <v>485</v>
      </c>
      <c r="E62" s="18">
        <f>IF(B62="","",B62*D62)</f>
        <v/>
      </c>
    </row>
    <row r="63">
      <c r="A63" s="14" t="inlineStr">
        <is>
          <t>Receptacles (kitchen, GFCI)</t>
        </is>
      </c>
      <c r="B63" s="15" t="n">
        <v>15</v>
      </c>
      <c r="C63" s="16" t="inlineStr">
        <is>
          <t>each</t>
        </is>
      </c>
      <c r="D63" s="17" t="n">
        <v>195</v>
      </c>
      <c r="E63" s="18">
        <f>IF(B63="","",B63*D63)</f>
        <v/>
      </c>
    </row>
    <row r="64">
      <c r="A64" s="14" t="inlineStr">
        <is>
          <t>Dining area receptacles and switches</t>
        </is>
      </c>
      <c r="B64" s="15" t="n">
        <v>20</v>
      </c>
      <c r="C64" s="16" t="inlineStr">
        <is>
          <t>each</t>
        </is>
      </c>
      <c r="D64" s="17" t="n">
        <v>175</v>
      </c>
      <c r="E64" s="18">
        <f>IF(B64="","",B64*D64)</f>
        <v/>
      </c>
    </row>
    <row r="65">
      <c r="A65" s="14" t="inlineStr">
        <is>
          <t>POS/register circuits and data drops</t>
        </is>
      </c>
      <c r="B65" s="15" t="n">
        <v>4</v>
      </c>
      <c r="C65" s="16" t="inlineStr">
        <is>
          <t>each</t>
        </is>
      </c>
      <c r="D65" s="17" t="n">
        <v>325</v>
      </c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9" t="inlineStr">
        <is>
          <t>Electrical Subtotal</t>
        </is>
      </c>
      <c r="B69" s="20" t="n"/>
      <c r="C69" s="20" t="n"/>
      <c r="D69" s="20" t="n"/>
      <c r="E69" s="21">
        <f>SUM(E61:E68)</f>
        <v/>
      </c>
    </row>
    <row r="71">
      <c r="A71" s="12" t="inlineStr">
        <is>
          <t>Walk-In Cooler and Freezer</t>
        </is>
      </c>
      <c r="B71" s="12" t="inlineStr">
        <is>
          <t>Qty</t>
        </is>
      </c>
      <c r="C71" s="12" t="inlineStr">
        <is>
          <t>Unit</t>
        </is>
      </c>
      <c r="D71" s="13" t="inlineStr">
        <is>
          <t>Unit Cost</t>
        </is>
      </c>
      <c r="E71" s="13" t="inlineStr">
        <is>
          <t>Total</t>
        </is>
      </c>
    </row>
    <row r="72">
      <c r="A72" s="14" t="inlineStr">
        <is>
          <t>Walk-in cooler (8x10, insulated panels)</t>
        </is>
      </c>
      <c r="B72" s="15" t="n">
        <v>1</v>
      </c>
      <c r="C72" s="16" t="inlineStr">
        <is>
          <t>each</t>
        </is>
      </c>
      <c r="D72" s="17" t="n">
        <v>9500</v>
      </c>
      <c r="E72" s="18">
        <f>IF(B72="","",B72*D72)</f>
        <v/>
      </c>
    </row>
    <row r="73">
      <c r="A73" s="14" t="inlineStr">
        <is>
          <t>Walk-in freezer (8x8, insulated panels)</t>
        </is>
      </c>
      <c r="B73" s="15" t="n">
        <v>1</v>
      </c>
      <c r="C73" s="16" t="inlineStr">
        <is>
          <t>each</t>
        </is>
      </c>
      <c r="D73" s="17" t="n">
        <v>12500</v>
      </c>
      <c r="E73" s="18">
        <f>IF(B73="","",B73*D73)</f>
        <v/>
      </c>
    </row>
    <row r="74">
      <c r="A74" s="14" t="inlineStr">
        <is>
          <t>Condensing unit (cooler)</t>
        </is>
      </c>
      <c r="B74" s="15" t="n">
        <v>1</v>
      </c>
      <c r="C74" s="16" t="inlineStr">
        <is>
          <t>each</t>
        </is>
      </c>
      <c r="D74" s="17" t="n">
        <v>3200</v>
      </c>
      <c r="E74" s="18">
        <f>IF(B74="","",B74*D74)</f>
        <v/>
      </c>
    </row>
    <row r="75">
      <c r="A75" s="14" t="inlineStr">
        <is>
          <t>Condensing unit (freezer)</t>
        </is>
      </c>
      <c r="B75" s="15" t="n">
        <v>1</v>
      </c>
      <c r="C75" s="16" t="inlineStr">
        <is>
          <t>each</t>
        </is>
      </c>
      <c r="D75" s="17" t="n">
        <v>4500</v>
      </c>
      <c r="E75" s="18">
        <f>IF(B75="","",B75*D75)</f>
        <v/>
      </c>
    </row>
    <row r="76">
      <c r="A76" s="14" t="inlineStr">
        <is>
          <t>Refrigeration line set and installation</t>
        </is>
      </c>
      <c r="B76" s="15" t="n">
        <v>1</v>
      </c>
      <c r="C76" s="16" t="inlineStr">
        <is>
          <t>lot</t>
        </is>
      </c>
      <c r="D76" s="17" t="n">
        <v>2800</v>
      </c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9" t="inlineStr">
        <is>
          <t>Walk-In Cooler and Freezer Subtotal</t>
        </is>
      </c>
      <c r="B80" s="20" t="n"/>
      <c r="C80" s="20" t="n"/>
      <c r="D80" s="20" t="n"/>
      <c r="E80" s="21">
        <f>SUM(E72:E79)</f>
        <v/>
      </c>
    </row>
    <row r="82">
      <c r="A82" s="12" t="inlineStr">
        <is>
          <t>Flooring</t>
        </is>
      </c>
      <c r="B82" s="12" t="inlineStr">
        <is>
          <t>Qty</t>
        </is>
      </c>
      <c r="C82" s="12" t="inlineStr">
        <is>
          <t>Unit</t>
        </is>
      </c>
      <c r="D82" s="13" t="inlineStr">
        <is>
          <t>Unit Cost</t>
        </is>
      </c>
      <c r="E82" s="13" t="inlineStr">
        <is>
          <t>Total</t>
        </is>
      </c>
    </row>
    <row r="83">
      <c r="A83" s="14" t="inlineStr">
        <is>
          <t>Commercial kitchen tile (quarry tile, anti-slip)</t>
        </is>
      </c>
      <c r="B83" s="15" t="n">
        <v>1200</v>
      </c>
      <c r="C83" s="16" t="inlineStr">
        <is>
          <t>SF</t>
        </is>
      </c>
      <c r="D83" s="17" t="n">
        <v>12.5</v>
      </c>
      <c r="E83" s="18">
        <f>IF(B83="","",B83*D83)</f>
        <v/>
      </c>
    </row>
    <row r="84">
      <c r="A84" s="14" t="inlineStr">
        <is>
          <t>Kitchen floor slope and mud bed</t>
        </is>
      </c>
      <c r="B84" s="15" t="n">
        <v>1200</v>
      </c>
      <c r="C84" s="16" t="inlineStr">
        <is>
          <t>SF</t>
        </is>
      </c>
      <c r="D84" s="17" t="n">
        <v>4.5</v>
      </c>
      <c r="E84" s="18">
        <f>IF(B84="","",B84*D84)</f>
        <v/>
      </c>
    </row>
    <row r="85">
      <c r="A85" s="14" t="inlineStr">
        <is>
          <t>Dining area flooring (luxury vinyl plank)</t>
        </is>
      </c>
      <c r="B85" s="15" t="n">
        <v>2000</v>
      </c>
      <c r="C85" s="16" t="inlineStr">
        <is>
          <t>SF</t>
        </is>
      </c>
      <c r="D85" s="17" t="n">
        <v>6.5</v>
      </c>
      <c r="E85" s="18">
        <f>IF(B85="","",B85*D85)</f>
        <v/>
      </c>
    </row>
    <row r="86">
      <c r="A86" s="14" t="inlineStr">
        <is>
          <t>Restroom tile (porcelain, anti-slip)</t>
        </is>
      </c>
      <c r="B86" s="15" t="n">
        <v>200</v>
      </c>
      <c r="C86" s="16" t="inlineStr">
        <is>
          <t>SF</t>
        </is>
      </c>
      <c r="D86" s="17" t="n">
        <v>10.5</v>
      </c>
      <c r="E86" s="18">
        <f>IF(B86="","",B86*D86)</f>
        <v/>
      </c>
    </row>
    <row r="87">
      <c r="A87" s="14" t="inlineStr">
        <is>
          <t>FRP wall panels (kitchen and dish area)</t>
        </is>
      </c>
      <c r="B87" s="15" t="n">
        <v>800</v>
      </c>
      <c r="C87" s="16" t="inlineStr">
        <is>
          <t>SF</t>
        </is>
      </c>
      <c r="D87" s="17" t="n">
        <v>5.75</v>
      </c>
      <c r="E87" s="18">
        <f>IF(B87="","",B87*D87)</f>
        <v/>
      </c>
    </row>
    <row r="88">
      <c r="A88" s="14" t="inlineStr"/>
      <c r="B88" s="15" t="n"/>
      <c r="C88" s="16" t="inlineStr"/>
      <c r="D88" s="17" t="n"/>
      <c r="E88" s="18">
        <f>IF(B88="","",B88*D88)</f>
        <v/>
      </c>
    </row>
    <row r="89">
      <c r="A89" s="14" t="inlineStr"/>
      <c r="B89" s="15" t="n"/>
      <c r="C89" s="16" t="inlineStr"/>
      <c r="D89" s="17" t="n"/>
      <c r="E89" s="18">
        <f>IF(B89="","",B89*D89)</f>
        <v/>
      </c>
    </row>
    <row r="90">
      <c r="A90" s="14" t="inlineStr"/>
      <c r="B90" s="15" t="n"/>
      <c r="C90" s="16" t="inlineStr"/>
      <c r="D90" s="17" t="n"/>
      <c r="E90" s="18">
        <f>IF(B90="","",B90*D90)</f>
        <v/>
      </c>
    </row>
    <row r="91">
      <c r="A91" s="19" t="inlineStr">
        <is>
          <t>Flooring Subtotal</t>
        </is>
      </c>
      <c r="B91" s="20" t="n"/>
      <c r="C91" s="20" t="n"/>
      <c r="D91" s="20" t="n"/>
      <c r="E91" s="21">
        <f>SUM(E83:E90)</f>
        <v/>
      </c>
    </row>
    <row r="93">
      <c r="A93" s="12" t="inlineStr">
        <is>
          <t>Framing, Drywall, and Ceilings</t>
        </is>
      </c>
      <c r="B93" s="12" t="inlineStr">
        <is>
          <t>Qty</t>
        </is>
      </c>
      <c r="C93" s="12" t="inlineStr">
        <is>
          <t>Unit</t>
        </is>
      </c>
      <c r="D93" s="13" t="inlineStr">
        <is>
          <t>Unit Cost</t>
        </is>
      </c>
      <c r="E93" s="13" t="inlineStr">
        <is>
          <t>Total</t>
        </is>
      </c>
    </row>
    <row r="94">
      <c r="A94" s="14" t="inlineStr">
        <is>
          <t>Metal stud framing (demising walls)</t>
        </is>
      </c>
      <c r="B94" s="15" t="n">
        <v>300</v>
      </c>
      <c r="C94" s="16" t="inlineStr">
        <is>
          <t>lin ft</t>
        </is>
      </c>
      <c r="D94" s="17" t="n">
        <v>5.5</v>
      </c>
      <c r="E94" s="18">
        <f>IF(B94="","",B94*D94)</f>
        <v/>
      </c>
    </row>
    <row r="95">
      <c r="A95" s="14" t="inlineStr">
        <is>
          <t>Drywall (Type X, kitchen side)</t>
        </is>
      </c>
      <c r="B95" s="15" t="n">
        <v>2400</v>
      </c>
      <c r="C95" s="16" t="inlineStr">
        <is>
          <t>SF</t>
        </is>
      </c>
      <c r="D95" s="17" t="n">
        <v>3.25</v>
      </c>
      <c r="E95" s="18">
        <f>IF(B95="","",B95*D95)</f>
        <v/>
      </c>
    </row>
    <row r="96">
      <c r="A96" s="14" t="inlineStr">
        <is>
          <t>Drywall finishing and paint (dining area)</t>
        </is>
      </c>
      <c r="B96" s="15" t="n">
        <v>3000</v>
      </c>
      <c r="C96" s="16" t="inlineStr">
        <is>
          <t>SF</t>
        </is>
      </c>
      <c r="D96" s="17" t="n">
        <v>2.5</v>
      </c>
      <c r="E96" s="18">
        <f>IF(B96="","",B96*D96)</f>
        <v/>
      </c>
    </row>
    <row r="97">
      <c r="A97" s="14" t="inlineStr">
        <is>
          <t>Dining area ceiling (decorative)</t>
        </is>
      </c>
      <c r="B97" s="15" t="n">
        <v>2000</v>
      </c>
      <c r="C97" s="16" t="inlineStr">
        <is>
          <t>SF</t>
        </is>
      </c>
      <c r="D97" s="17" t="n">
        <v>6.5</v>
      </c>
      <c r="E97" s="18">
        <f>IF(B97="","",B97*D97)</f>
        <v/>
      </c>
    </row>
    <row r="98">
      <c r="A98" s="14" t="inlineStr">
        <is>
          <t>Kitchen ceiling (washable FRP panels)</t>
        </is>
      </c>
      <c r="B98" s="15" t="n">
        <v>1200</v>
      </c>
      <c r="C98" s="16" t="inlineStr">
        <is>
          <t>SF</t>
        </is>
      </c>
      <c r="D98" s="17" t="n">
        <v>4.75</v>
      </c>
      <c r="E98" s="18">
        <f>IF(B98="","",B98*D98)</f>
        <v/>
      </c>
    </row>
    <row r="99">
      <c r="A99" s="14" t="inlineStr"/>
      <c r="B99" s="15" t="n"/>
      <c r="C99" s="16" t="inlineStr"/>
      <c r="D99" s="17" t="n"/>
      <c r="E99" s="18">
        <f>IF(B99="","",B99*D99)</f>
        <v/>
      </c>
    </row>
    <row r="100">
      <c r="A100" s="14" t="inlineStr"/>
      <c r="B100" s="15" t="n"/>
      <c r="C100" s="16" t="inlineStr"/>
      <c r="D100" s="17" t="n"/>
      <c r="E100" s="18">
        <f>IF(B100="","",B100*D100)</f>
        <v/>
      </c>
    </row>
    <row r="101">
      <c r="A101" s="14" t="inlineStr"/>
      <c r="B101" s="15" t="n"/>
      <c r="C101" s="16" t="inlineStr"/>
      <c r="D101" s="17" t="n"/>
      <c r="E101" s="18">
        <f>IF(B101="","",B101*D101)</f>
        <v/>
      </c>
    </row>
    <row r="102">
      <c r="A102" s="19" t="inlineStr">
        <is>
          <t>Framing, Drywall, and Ceilings Subtotal</t>
        </is>
      </c>
      <c r="B102" s="20" t="n"/>
      <c r="C102" s="20" t="n"/>
      <c r="D102" s="20" t="n"/>
      <c r="E102" s="21">
        <f>SUM(E94:E101)</f>
        <v/>
      </c>
    </row>
    <row r="104">
      <c r="A104" s="12" t="inlineStr">
        <is>
          <t>HVAC</t>
        </is>
      </c>
      <c r="B104" s="12" t="inlineStr">
        <is>
          <t>Qty</t>
        </is>
      </c>
      <c r="C104" s="12" t="inlineStr">
        <is>
          <t>Unit</t>
        </is>
      </c>
      <c r="D104" s="13" t="inlineStr">
        <is>
          <t>Unit Cost</t>
        </is>
      </c>
      <c r="E104" s="13" t="inlineStr">
        <is>
          <t>Total</t>
        </is>
      </c>
    </row>
    <row r="105">
      <c r="A105" s="14" t="inlineStr">
        <is>
          <t>Rooftop unit (dining area, 5 ton)</t>
        </is>
      </c>
      <c r="B105" s="15" t="n">
        <v>1</v>
      </c>
      <c r="C105" s="16" t="inlineStr">
        <is>
          <t>each</t>
        </is>
      </c>
      <c r="D105" s="17" t="n">
        <v>8500</v>
      </c>
      <c r="E105" s="18">
        <f>IF(B105="","",B105*D105)</f>
        <v/>
      </c>
    </row>
    <row r="106">
      <c r="A106" s="14" t="inlineStr">
        <is>
          <t>Kitchen HVAC (make-up air integrated)</t>
        </is>
      </c>
      <c r="B106" s="15" t="n">
        <v>1</v>
      </c>
      <c r="C106" s="16" t="inlineStr">
        <is>
          <t>lot</t>
        </is>
      </c>
      <c r="D106" s="17" t="n">
        <v>5500</v>
      </c>
      <c r="E106" s="18">
        <f>IF(B106="","",B106*D106)</f>
        <v/>
      </c>
    </row>
    <row r="107">
      <c r="A107" s="14" t="inlineStr">
        <is>
          <t>Ductwork and diffusers (dining)</t>
        </is>
      </c>
      <c r="B107" s="15" t="n">
        <v>1</v>
      </c>
      <c r="C107" s="16" t="inlineStr">
        <is>
          <t>lot</t>
        </is>
      </c>
      <c r="D107" s="17" t="n">
        <v>4500</v>
      </c>
      <c r="E107" s="18">
        <f>IF(B107="","",B107*D107)</f>
        <v/>
      </c>
    </row>
    <row r="108">
      <c r="A108" s="14" t="inlineStr">
        <is>
          <t>Restroom exhaust fan</t>
        </is>
      </c>
      <c r="B108" s="15" t="n">
        <v>2</v>
      </c>
      <c r="C108" s="16" t="inlineStr">
        <is>
          <t>each</t>
        </is>
      </c>
      <c r="D108" s="17" t="n">
        <v>450</v>
      </c>
      <c r="E108" s="18">
        <f>IF(B108="","",B108*D108)</f>
        <v/>
      </c>
    </row>
    <row r="109">
      <c r="A109" s="14" t="inlineStr">
        <is>
          <t>Thermostat (programmable)</t>
        </is>
      </c>
      <c r="B109" s="15" t="n">
        <v>2</v>
      </c>
      <c r="C109" s="16" t="inlineStr">
        <is>
          <t>each</t>
        </is>
      </c>
      <c r="D109" s="17" t="n">
        <v>350</v>
      </c>
      <c r="E109" s="18">
        <f>IF(B109="","",B109*D109)</f>
        <v/>
      </c>
    </row>
    <row r="110">
      <c r="A110" s="14" t="inlineStr"/>
      <c r="B110" s="15" t="n"/>
      <c r="C110" s="16" t="inlineStr"/>
      <c r="D110" s="17" t="n"/>
      <c r="E110" s="18">
        <f>IF(B110="","",B110*D110)</f>
        <v/>
      </c>
    </row>
    <row r="111">
      <c r="A111" s="14" t="inlineStr"/>
      <c r="B111" s="15" t="n"/>
      <c r="C111" s="16" t="inlineStr"/>
      <c r="D111" s="17" t="n"/>
      <c r="E111" s="18">
        <f>IF(B111="","",B111*D111)</f>
        <v/>
      </c>
    </row>
    <row r="112">
      <c r="A112" s="14" t="inlineStr"/>
      <c r="B112" s="15" t="n"/>
      <c r="C112" s="16" t="inlineStr"/>
      <c r="D112" s="17" t="n"/>
      <c r="E112" s="18">
        <f>IF(B112="","",B112*D112)</f>
        <v/>
      </c>
    </row>
    <row r="113">
      <c r="A113" s="19" t="inlineStr">
        <is>
          <t>HVAC Subtotal</t>
        </is>
      </c>
      <c r="B113" s="20" t="n"/>
      <c r="C113" s="20" t="n"/>
      <c r="D113" s="20" t="n"/>
      <c r="E113" s="21">
        <f>SUM(E105:E112)</f>
        <v/>
      </c>
    </row>
    <row r="115">
      <c r="A115" s="12" t="inlineStr">
        <is>
          <t>Fire, Life Safety, and Code</t>
        </is>
      </c>
      <c r="B115" s="12" t="inlineStr">
        <is>
          <t>Qty</t>
        </is>
      </c>
      <c r="C115" s="12" t="inlineStr">
        <is>
          <t>Unit</t>
        </is>
      </c>
      <c r="D115" s="13" t="inlineStr">
        <is>
          <t>Unit Cost</t>
        </is>
      </c>
      <c r="E115" s="13" t="inlineStr">
        <is>
          <t>Total</t>
        </is>
      </c>
    </row>
    <row r="116">
      <c r="A116" s="14" t="inlineStr">
        <is>
          <t>Fire sprinkler modifications</t>
        </is>
      </c>
      <c r="B116" s="15" t="n">
        <v>20</v>
      </c>
      <c r="C116" s="16" t="inlineStr">
        <is>
          <t>each</t>
        </is>
      </c>
      <c r="D116" s="17" t="n">
        <v>285</v>
      </c>
      <c r="E116" s="18">
        <f>IF(B116="","",B116*D116)</f>
        <v/>
      </c>
    </row>
    <row r="117">
      <c r="A117" s="14" t="inlineStr">
        <is>
          <t>Fire alarm (horn/strobe, pull station)</t>
        </is>
      </c>
      <c r="B117" s="15" t="n">
        <v>8</v>
      </c>
      <c r="C117" s="16" t="inlineStr">
        <is>
          <t>each</t>
        </is>
      </c>
      <c r="D117" s="17" t="n">
        <v>325</v>
      </c>
      <c r="E117" s="18">
        <f>IF(B117="","",B117*D117)</f>
        <v/>
      </c>
    </row>
    <row r="118">
      <c r="A118" s="14" t="inlineStr">
        <is>
          <t>Emergency and exit lighting</t>
        </is>
      </c>
      <c r="B118" s="15" t="n">
        <v>6</v>
      </c>
      <c r="C118" s="16" t="inlineStr">
        <is>
          <t>each</t>
        </is>
      </c>
      <c r="D118" s="17" t="n">
        <v>275</v>
      </c>
      <c r="E118" s="18">
        <f>IF(B118="","",B118*D118)</f>
        <v/>
      </c>
    </row>
    <row r="119">
      <c r="A119" s="14" t="inlineStr">
        <is>
          <t>ADA-compliant restroom build</t>
        </is>
      </c>
      <c r="B119" s="15" t="n">
        <v>2</v>
      </c>
      <c r="C119" s="16" t="inlineStr">
        <is>
          <t>each</t>
        </is>
      </c>
      <c r="D119" s="17" t="n">
        <v>6500</v>
      </c>
      <c r="E119" s="18">
        <f>IF(B119="","",B119*D119)</f>
        <v/>
      </c>
    </row>
    <row r="120">
      <c r="A120" s="14" t="inlineStr">
        <is>
          <t>ADA accessible entrance upgrade</t>
        </is>
      </c>
      <c r="B120" s="15" t="n">
        <v>1</v>
      </c>
      <c r="C120" s="16" t="inlineStr">
        <is>
          <t>lot</t>
        </is>
      </c>
      <c r="D120" s="17" t="n">
        <v>3500</v>
      </c>
      <c r="E120" s="18">
        <f>IF(B120="","",B120*D120)</f>
        <v/>
      </c>
    </row>
    <row r="121">
      <c r="A121" s="14" t="inlineStr"/>
      <c r="B121" s="15" t="n"/>
      <c r="C121" s="16" t="inlineStr"/>
      <c r="D121" s="17" t="n"/>
      <c r="E121" s="18">
        <f>IF(B121="","",B121*D121)</f>
        <v/>
      </c>
    </row>
    <row r="122">
      <c r="A122" s="14" t="inlineStr"/>
      <c r="B122" s="15" t="n"/>
      <c r="C122" s="16" t="inlineStr"/>
      <c r="D122" s="17" t="n"/>
      <c r="E122" s="18">
        <f>IF(B122="","",B122*D122)</f>
        <v/>
      </c>
    </row>
    <row r="123">
      <c r="A123" s="14" t="inlineStr"/>
      <c r="B123" s="15" t="n"/>
      <c r="C123" s="16" t="inlineStr"/>
      <c r="D123" s="17" t="n"/>
      <c r="E123" s="18">
        <f>IF(B123="","",B123*D123)</f>
        <v/>
      </c>
    </row>
    <row r="124">
      <c r="A124" s="19" t="inlineStr">
        <is>
          <t>Fire, Life Safety, and Code Subtotal</t>
        </is>
      </c>
      <c r="B124" s="20" t="n"/>
      <c r="C124" s="20" t="n"/>
      <c r="D124" s="20" t="n"/>
      <c r="E124" s="21">
        <f>SUM(E116:E123)</f>
        <v/>
      </c>
    </row>
    <row r="126">
      <c r="A126" s="12" t="inlineStr">
        <is>
          <t>Dining Area Finishes</t>
        </is>
      </c>
      <c r="B126" s="12" t="inlineStr">
        <is>
          <t>Qty</t>
        </is>
      </c>
      <c r="C126" s="12" t="inlineStr">
        <is>
          <t>Unit</t>
        </is>
      </c>
      <c r="D126" s="13" t="inlineStr">
        <is>
          <t>Unit Cost</t>
        </is>
      </c>
      <c r="E126" s="13" t="inlineStr">
        <is>
          <t>Total</t>
        </is>
      </c>
    </row>
    <row r="127">
      <c r="A127" s="14" t="inlineStr">
        <is>
          <t>Booth seating (custom banquette)</t>
        </is>
      </c>
      <c r="B127" s="15" t="n">
        <v>30</v>
      </c>
      <c r="C127" s="16" t="inlineStr">
        <is>
          <t>lin ft</t>
        </is>
      </c>
      <c r="D127" s="17" t="n">
        <v>185</v>
      </c>
      <c r="E127" s="18">
        <f>IF(B127="","",B127*D127)</f>
        <v/>
      </c>
    </row>
    <row r="128">
      <c r="A128" s="14" t="inlineStr">
        <is>
          <t>Bar top (quartz or butcher block)</t>
        </is>
      </c>
      <c r="B128" s="15" t="n">
        <v>20</v>
      </c>
      <c r="C128" s="16" t="inlineStr">
        <is>
          <t>lin ft</t>
        </is>
      </c>
      <c r="D128" s="17" t="n">
        <v>125</v>
      </c>
      <c r="E128" s="18">
        <f>IF(B128="","",B128*D128)</f>
        <v/>
      </c>
    </row>
    <row r="129">
      <c r="A129" s="14" t="inlineStr">
        <is>
          <t>Decorative lighting (pendants, sconces)</t>
        </is>
      </c>
      <c r="B129" s="15" t="n">
        <v>15</v>
      </c>
      <c r="C129" s="16" t="inlineStr">
        <is>
          <t>each</t>
        </is>
      </c>
      <c r="D129" s="17" t="n">
        <v>275</v>
      </c>
      <c r="E129" s="18">
        <f>IF(B129="","",B129*D129)</f>
        <v/>
      </c>
    </row>
    <row r="130">
      <c r="A130" s="14" t="inlineStr">
        <is>
          <t>Exterior signage (illuminated)</t>
        </is>
      </c>
      <c r="B130" s="15" t="n">
        <v>1</v>
      </c>
      <c r="C130" s="16" t="inlineStr">
        <is>
          <t>each</t>
        </is>
      </c>
      <c r="D130" s="17" t="n">
        <v>4500</v>
      </c>
      <c r="E130" s="18">
        <f>IF(B130="","",B130*D130)</f>
        <v/>
      </c>
    </row>
    <row r="131">
      <c r="A131" s="14" t="inlineStr">
        <is>
          <t>Storefront entry door (ADA, closer)</t>
        </is>
      </c>
      <c r="B131" s="15" t="n">
        <v>1</v>
      </c>
      <c r="C131" s="16" t="inlineStr">
        <is>
          <t>each</t>
        </is>
      </c>
      <c r="D131" s="17" t="n">
        <v>2800</v>
      </c>
      <c r="E131" s="18">
        <f>IF(B131="","",B131*D131)</f>
        <v/>
      </c>
    </row>
    <row r="132">
      <c r="A132" s="14" t="inlineStr"/>
      <c r="B132" s="15" t="n"/>
      <c r="C132" s="16" t="inlineStr"/>
      <c r="D132" s="17" t="n"/>
      <c r="E132" s="18">
        <f>IF(B132="","",B132*D132)</f>
        <v/>
      </c>
    </row>
    <row r="133">
      <c r="A133" s="14" t="inlineStr"/>
      <c r="B133" s="15" t="n"/>
      <c r="C133" s="16" t="inlineStr"/>
      <c r="D133" s="17" t="n"/>
      <c r="E133" s="18">
        <f>IF(B133="","",B133*D133)</f>
        <v/>
      </c>
    </row>
    <row r="134">
      <c r="A134" s="14" t="inlineStr"/>
      <c r="B134" s="15" t="n"/>
      <c r="C134" s="16" t="inlineStr"/>
      <c r="D134" s="17" t="n"/>
      <c r="E134" s="18">
        <f>IF(B134="","",B134*D134)</f>
        <v/>
      </c>
    </row>
    <row r="135">
      <c r="A135" s="19" t="inlineStr">
        <is>
          <t>Dining Area Finishes Subtotal</t>
        </is>
      </c>
      <c r="B135" s="20" t="n"/>
      <c r="C135" s="20" t="n"/>
      <c r="D135" s="20" t="n"/>
      <c r="E135" s="21">
        <f>SUM(E127:E134)</f>
        <v/>
      </c>
    </row>
    <row r="137">
      <c r="A137" s="22" t="inlineStr">
        <is>
          <t>Summary</t>
        </is>
      </c>
    </row>
    <row r="138">
      <c r="A138" s="23" t="inlineStr">
        <is>
          <t>General Conditions</t>
        </is>
      </c>
      <c r="E138" s="24">
        <f>E22</f>
        <v/>
      </c>
    </row>
    <row r="139">
      <c r="A139" s="23" t="inlineStr">
        <is>
          <t>Demolition</t>
        </is>
      </c>
      <c r="E139" s="24">
        <f>E31</f>
        <v/>
      </c>
    </row>
    <row r="140">
      <c r="A140" s="23" t="inlineStr">
        <is>
          <t>Kitchen Exhaust and Ventilation</t>
        </is>
      </c>
      <c r="E140" s="24">
        <f>E43</f>
        <v/>
      </c>
    </row>
    <row r="141">
      <c r="A141" s="23" t="inlineStr">
        <is>
          <t>Plumbing</t>
        </is>
      </c>
      <c r="E141" s="24">
        <f>E58</f>
        <v/>
      </c>
    </row>
    <row r="142">
      <c r="A142" s="23" t="inlineStr">
        <is>
          <t>Electrical</t>
        </is>
      </c>
      <c r="E142" s="24">
        <f>E69</f>
        <v/>
      </c>
    </row>
    <row r="143">
      <c r="A143" s="23" t="inlineStr">
        <is>
          <t>Walk-In Cooler and Freezer</t>
        </is>
      </c>
      <c r="E143" s="24">
        <f>E80</f>
        <v/>
      </c>
    </row>
    <row r="144">
      <c r="A144" s="23" t="inlineStr">
        <is>
          <t>Flooring</t>
        </is>
      </c>
      <c r="E144" s="24">
        <f>E91</f>
        <v/>
      </c>
    </row>
    <row r="145">
      <c r="A145" s="23" t="inlineStr">
        <is>
          <t>Framing, Drywall, and Ceilings</t>
        </is>
      </c>
      <c r="E145" s="24">
        <f>E102</f>
        <v/>
      </c>
    </row>
    <row r="146">
      <c r="A146" s="23" t="inlineStr">
        <is>
          <t>HVAC</t>
        </is>
      </c>
      <c r="E146" s="24">
        <f>E113</f>
        <v/>
      </c>
    </row>
    <row r="147">
      <c r="A147" s="23" t="inlineStr">
        <is>
          <t>Fire, Life Safety, and Code</t>
        </is>
      </c>
      <c r="E147" s="24">
        <f>E124</f>
        <v/>
      </c>
    </row>
    <row r="148">
      <c r="A148" s="23" t="inlineStr">
        <is>
          <t>Dining Area Finishes</t>
        </is>
      </c>
      <c r="E148" s="24">
        <f>E135</f>
        <v/>
      </c>
    </row>
    <row r="149">
      <c r="A149" s="7" t="inlineStr">
        <is>
          <t>Direct Cost Subtotal</t>
        </is>
      </c>
      <c r="E149" s="25">
        <f>E22+E31+E43+E58+E69+E80+E91+E102+E113+E124+E135</f>
        <v/>
      </c>
    </row>
    <row r="150">
      <c r="A150" s="23" t="inlineStr">
        <is>
          <t>Overhead</t>
        </is>
      </c>
      <c r="D150" s="26" t="n">
        <v>0.1</v>
      </c>
      <c r="E150" s="24">
        <f>E149*D150</f>
        <v/>
      </c>
    </row>
    <row r="151">
      <c r="A151" s="23" t="inlineStr">
        <is>
          <t>Profit (on direct cost + overhead)</t>
        </is>
      </c>
      <c r="D151" s="26" t="n">
        <v>0.1</v>
      </c>
      <c r="E151" s="24">
        <f>(E149+E150)*D151</f>
        <v/>
      </c>
    </row>
    <row r="152">
      <c r="A152" s="27" t="inlineStr">
        <is>
          <t>TOTAL ESTIMATE</t>
        </is>
      </c>
      <c r="B152" s="28" t="n"/>
      <c r="C152" s="28" t="n"/>
      <c r="D152" s="28" t="n"/>
      <c r="E152" s="29">
        <f>E149+E150+E151</f>
        <v/>
      </c>
    </row>
    <row r="154">
      <c r="A154" s="7" t="inlineStr">
        <is>
          <t>Scope of work</t>
        </is>
      </c>
    </row>
    <row r="155" ht="15" customHeight="1">
      <c r="A155" s="30" t="inlineStr">
        <is>
          <t>[Describe the work included in this estimate.]</t>
        </is>
      </c>
    </row>
    <row r="157">
      <c r="A157" s="7" t="inlineStr">
        <is>
          <t>Exclusions</t>
        </is>
      </c>
    </row>
    <row r="158" ht="30" customHeight="1">
      <c r="A158" s="30" t="inlineStr">
        <is>
          <t>[List anything not included, such as permits, repairs to hidden conditions, or work by others.]</t>
        </is>
      </c>
    </row>
    <row r="160">
      <c r="A160" s="7" t="inlineStr">
        <is>
          <t>Timeline</t>
        </is>
      </c>
    </row>
    <row r="161" ht="15" customHeight="1">
      <c r="A161" s="30" t="inlineStr">
        <is>
          <t>Estimated [X] working days from start, weather and inspections permitting.</t>
        </is>
      </c>
    </row>
    <row r="163">
      <c r="A163" s="7" t="inlineStr">
        <is>
          <t>Payment terms</t>
        </is>
      </c>
    </row>
    <row r="164" ht="15" customHeight="1">
      <c r="A164" s="30" t="inlineStr">
        <is>
          <t>50% deposit at scheduling, 50% due at completion.</t>
        </is>
      </c>
    </row>
    <row r="166">
      <c r="A166" s="7" t="inlineStr">
        <is>
          <t>Warranty</t>
        </is>
      </c>
    </row>
    <row r="167" ht="15" customHeight="1">
      <c r="A167" s="30" t="inlineStr">
        <is>
          <t>1-year workmanship warranty. Manufacturer warranties apply to materials.</t>
        </is>
      </c>
    </row>
    <row r="169">
      <c r="A169" s="7" t="inlineStr">
        <is>
          <t>License and insurance</t>
        </is>
      </c>
    </row>
    <row r="170" ht="15" customHeight="1">
      <c r="A170" s="30" t="inlineStr">
        <is>
          <t>License #[number]. Insured by [carrier], policy #[number].</t>
        </is>
      </c>
    </row>
    <row r="172">
      <c r="A172" s="23" t="inlineStr">
        <is>
          <t>Customer signature: ______________________________</t>
        </is>
      </c>
      <c r="D172" s="23" t="inlineStr">
        <is>
          <t>Date: ____________</t>
        </is>
      </c>
    </row>
    <row r="174">
      <c r="A174" s="31" t="inlineStr">
        <is>
          <t>Template by Projul · projul.com</t>
        </is>
      </c>
    </row>
  </sheetData>
  <mergeCells count="8">
    <mergeCell ref="A10:E10"/>
    <mergeCell ref="A161:E161"/>
    <mergeCell ref="A170:E170"/>
    <mergeCell ref="A155:E155"/>
    <mergeCell ref="A1:E1"/>
    <mergeCell ref="A164:E164"/>
    <mergeCell ref="A167:E167"/>
    <mergeCell ref="A158:E158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Commercial Remodel Estimate: Auto Service Shop Remodel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commercial remodel estimate template covers updating a 6,000 SF auto service shop with new lift anchorage, slab repairs and polish, lighting, ventilation, and a refreshed customer lobby. Adjust quantities and unit costs for your building.</t>
        </is>
      </c>
    </row>
    <row r="12">
      <c r="A12" s="12" t="inlineStr">
        <is>
          <t>General Conditions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Building permit and plan review</t>
        </is>
      </c>
      <c r="B13" s="15" t="n">
        <v>1</v>
      </c>
      <c r="C13" s="16" t="inlineStr">
        <is>
          <t>lot</t>
        </is>
      </c>
      <c r="D13" s="17" t="n">
        <v>3800</v>
      </c>
      <c r="E13" s="18">
        <f>IF(B13="","",B13*D13)</f>
        <v/>
      </c>
    </row>
    <row r="14">
      <c r="A14" s="14" t="inlineStr">
        <is>
          <t>Project management and supervision</t>
        </is>
      </c>
      <c r="B14" s="15" t="n">
        <v>1</v>
      </c>
      <c r="C14" s="16" t="inlineStr">
        <is>
          <t>lot</t>
        </is>
      </c>
      <c r="D14" s="17" t="n">
        <v>9500</v>
      </c>
      <c r="E14" s="18">
        <f>IF(B14="","",B14*D14)</f>
        <v/>
      </c>
    </row>
    <row r="15">
      <c r="A15" s="14" t="inlineStr">
        <is>
          <t>Temporary protection and dust barriers</t>
        </is>
      </c>
      <c r="B15" s="15" t="n">
        <v>1</v>
      </c>
      <c r="C15" s="16" t="inlineStr">
        <is>
          <t>lot</t>
        </is>
      </c>
      <c r="D15" s="17" t="n">
        <v>2400</v>
      </c>
      <c r="E15" s="18">
        <f>IF(B15="","",B15*D15)</f>
        <v/>
      </c>
    </row>
    <row r="16">
      <c r="A16" s="14" t="inlineStr">
        <is>
          <t>Dumpster and debris removal</t>
        </is>
      </c>
      <c r="B16" s="15" t="n">
        <v>1</v>
      </c>
      <c r="C16" s="16" t="inlineStr">
        <is>
          <t>lot</t>
        </is>
      </c>
      <c r="D16" s="17" t="n">
        <v>3800</v>
      </c>
      <c r="E16" s="18">
        <f>IF(B16="","",B16*D16)</f>
        <v/>
      </c>
    </row>
    <row r="17">
      <c r="A17" s="14" t="inlineStr">
        <is>
          <t>Final construction clean</t>
        </is>
      </c>
      <c r="B17" s="15" t="n">
        <v>6000</v>
      </c>
      <c r="C17" s="16" t="inlineStr">
        <is>
          <t>SF</t>
        </is>
      </c>
      <c r="D17" s="17" t="n">
        <v>0.55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General Conditions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Demolition and Slab Work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Selective interior demolition (lobby, offices, restroom)</t>
        </is>
      </c>
      <c r="B24" s="15" t="n">
        <v>1400</v>
      </c>
      <c r="C24" s="16" t="inlineStr">
        <is>
          <t>SF</t>
        </is>
      </c>
      <c r="D24" s="17" t="n">
        <v>3</v>
      </c>
      <c r="E24" s="18">
        <f>IF(B24="","",B24*D24)</f>
        <v/>
      </c>
    </row>
    <row r="25">
      <c r="A25" s="14" t="inlineStr">
        <is>
          <t>Saw cut and remove slab at lift locations</t>
        </is>
      </c>
      <c r="B25" s="15" t="n">
        <v>6</v>
      </c>
      <c r="C25" s="16" t="inlineStr">
        <is>
          <t>each</t>
        </is>
      </c>
      <c r="D25" s="17" t="n">
        <v>950</v>
      </c>
      <c r="E25" s="18">
        <f>IF(B25="","",B25*D25)</f>
        <v/>
      </c>
    </row>
    <row r="26">
      <c r="A26" s="14" t="inlineStr">
        <is>
          <t>Remove existing lifts and equipment</t>
        </is>
      </c>
      <c r="B26" s="15" t="n">
        <v>1</v>
      </c>
      <c r="C26" s="16" t="inlineStr">
        <is>
          <t>lot</t>
        </is>
      </c>
      <c r="D26" s="17" t="n">
        <v>3500</v>
      </c>
      <c r="E26" s="18">
        <f>IF(B26="","",B26*D26)</f>
        <v/>
      </c>
    </row>
    <row r="27">
      <c r="A27" s="14" t="inlineStr">
        <is>
          <t>Slab patching and crack repair</t>
        </is>
      </c>
      <c r="B27" s="15" t="n">
        <v>6000</v>
      </c>
      <c r="C27" s="16" t="inlineStr">
        <is>
          <t>SF</t>
        </is>
      </c>
      <c r="D27" s="17" t="n">
        <v>1.25</v>
      </c>
      <c r="E27" s="18">
        <f>IF(B27="","",B27*D27)</f>
        <v/>
      </c>
    </row>
    <row r="28">
      <c r="A28" s="14" t="inlineStr">
        <is>
          <t>Concrete polish and sealer in service bays</t>
        </is>
      </c>
      <c r="B28" s="15" t="n">
        <v>4600</v>
      </c>
      <c r="C28" s="16" t="inlineStr">
        <is>
          <t>SF</t>
        </is>
      </c>
      <c r="D28" s="17" t="n">
        <v>6.25</v>
      </c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9" t="inlineStr">
        <is>
          <t>Demolition and Slab Work Subtotal</t>
        </is>
      </c>
      <c r="B32" s="20" t="n"/>
      <c r="C32" s="20" t="n"/>
      <c r="D32" s="20" t="n"/>
      <c r="E32" s="21">
        <f>SUM(E24:E31)</f>
        <v/>
      </c>
    </row>
    <row r="34">
      <c r="A34" s="12" t="inlineStr">
        <is>
          <t>Concrete and Lift Anchorage</t>
        </is>
      </c>
      <c r="B34" s="12" t="inlineStr">
        <is>
          <t>Qty</t>
        </is>
      </c>
      <c r="C34" s="12" t="inlineStr">
        <is>
          <t>Unit</t>
        </is>
      </c>
      <c r="D34" s="13" t="inlineStr">
        <is>
          <t>Unit Cost</t>
        </is>
      </c>
      <c r="E34" s="13" t="inlineStr">
        <is>
          <t>Total</t>
        </is>
      </c>
    </row>
    <row r="35">
      <c r="A35" s="14" t="inlineStr">
        <is>
          <t>Drilled anchor piers or footings for 2-post lifts</t>
        </is>
      </c>
      <c r="B35" s="15" t="n">
        <v>6</v>
      </c>
      <c r="C35" s="16" t="inlineStr">
        <is>
          <t>each</t>
        </is>
      </c>
      <c r="D35" s="17" t="n">
        <v>1800</v>
      </c>
      <c r="E35" s="18">
        <f>IF(B35="","",B35*D35)</f>
        <v/>
      </c>
    </row>
    <row r="36">
      <c r="A36" s="14" t="inlineStr">
        <is>
          <t>New trench drain</t>
        </is>
      </c>
      <c r="B36" s="15" t="n">
        <v>60</v>
      </c>
      <c r="C36" s="16" t="inlineStr">
        <is>
          <t>lin ft</t>
        </is>
      </c>
      <c r="D36" s="17" t="n">
        <v>120</v>
      </c>
      <c r="E36" s="18">
        <f>IF(B36="","",B36*D36)</f>
        <v/>
      </c>
    </row>
    <row r="37">
      <c r="A37" s="14" t="inlineStr">
        <is>
          <t>Epoxy anchor bolts and grout</t>
        </is>
      </c>
      <c r="B37" s="15" t="n">
        <v>6</v>
      </c>
      <c r="C37" s="16" t="inlineStr">
        <is>
          <t>each</t>
        </is>
      </c>
      <c r="D37" s="17" t="n">
        <v>275</v>
      </c>
      <c r="E37" s="18">
        <f>IF(B37="","",B37*D37)</f>
        <v/>
      </c>
    </row>
    <row r="38">
      <c r="A38" s="14" t="inlineStr">
        <is>
          <t>Floor drain and oil/water separator connection</t>
        </is>
      </c>
      <c r="B38" s="15" t="n">
        <v>1</v>
      </c>
      <c r="C38" s="16" t="inlineStr">
        <is>
          <t>lot</t>
        </is>
      </c>
      <c r="D38" s="17" t="n">
        <v>12500</v>
      </c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9" t="inlineStr">
        <is>
          <t>Concrete and Lift Anchorage Subtotal</t>
        </is>
      </c>
      <c r="B42" s="20" t="n"/>
      <c r="C42" s="20" t="n"/>
      <c r="D42" s="20" t="n"/>
      <c r="E42" s="21">
        <f>SUM(E35:E41)</f>
        <v/>
      </c>
    </row>
    <row r="44">
      <c r="A44" s="12" t="inlineStr">
        <is>
          <t>Doors and Openings</t>
        </is>
      </c>
      <c r="B44" s="12" t="inlineStr">
        <is>
          <t>Qty</t>
        </is>
      </c>
      <c r="C44" s="12" t="inlineStr">
        <is>
          <t>Unit</t>
        </is>
      </c>
      <c r="D44" s="13" t="inlineStr">
        <is>
          <t>Unit Cost</t>
        </is>
      </c>
      <c r="E44" s="13" t="inlineStr">
        <is>
          <t>Total</t>
        </is>
      </c>
    </row>
    <row r="45">
      <c r="A45" s="14" t="inlineStr">
        <is>
          <t>Overhead sectional door (14 ft, with opener)</t>
        </is>
      </c>
      <c r="B45" s="15" t="n">
        <v>4</v>
      </c>
      <c r="C45" s="16" t="inlineStr">
        <is>
          <t>each</t>
        </is>
      </c>
      <c r="D45" s="17" t="n">
        <v>6800</v>
      </c>
      <c r="E45" s="18">
        <f>IF(B45="","",B45*D45)</f>
        <v/>
      </c>
    </row>
    <row r="46">
      <c r="A46" s="14" t="inlineStr">
        <is>
          <t>Storefront entry door and glazing (lobby)</t>
        </is>
      </c>
      <c r="B46" s="15" t="n">
        <v>1</v>
      </c>
      <c r="C46" s="16" t="inlineStr">
        <is>
          <t>lot</t>
        </is>
      </c>
      <c r="D46" s="17" t="n">
        <v>8200</v>
      </c>
      <c r="E46" s="18">
        <f>IF(B46="","",B46*D46)</f>
        <v/>
      </c>
    </row>
    <row r="47">
      <c r="A47" s="14" t="inlineStr">
        <is>
          <t>Hollow metal door with hardware</t>
        </is>
      </c>
      <c r="B47" s="15" t="n">
        <v>3</v>
      </c>
      <c r="C47" s="16" t="inlineStr">
        <is>
          <t>each</t>
        </is>
      </c>
      <c r="D47" s="17" t="n">
        <v>1600</v>
      </c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9" t="inlineStr">
        <is>
          <t>Doors and Openings Subtotal</t>
        </is>
      </c>
      <c r="B51" s="20" t="n"/>
      <c r="C51" s="20" t="n"/>
      <c r="D51" s="20" t="n"/>
      <c r="E51" s="21">
        <f>SUM(E45:E50)</f>
        <v/>
      </c>
    </row>
    <row r="53">
      <c r="A53" s="12" t="inlineStr">
        <is>
          <t>Framing, Drywall, and Finishes</t>
        </is>
      </c>
      <c r="B53" s="12" t="inlineStr">
        <is>
          <t>Qty</t>
        </is>
      </c>
      <c r="C53" s="12" t="inlineStr">
        <is>
          <t>Unit</t>
        </is>
      </c>
      <c r="D53" s="13" t="inlineStr">
        <is>
          <t>Unit Cost</t>
        </is>
      </c>
      <c r="E53" s="13" t="inlineStr">
        <is>
          <t>Total</t>
        </is>
      </c>
    </row>
    <row r="54">
      <c r="A54" s="14" t="inlineStr">
        <is>
          <t>Metal stud partitions and drywall (lobby, office, restroom)</t>
        </is>
      </c>
      <c r="B54" s="15" t="n">
        <v>1800</v>
      </c>
      <c r="C54" s="16" t="inlineStr">
        <is>
          <t>SF</t>
        </is>
      </c>
      <c r="D54" s="17" t="n">
        <v>8.5</v>
      </c>
      <c r="E54" s="18">
        <f>IF(B54="","",B54*D54)</f>
        <v/>
      </c>
    </row>
    <row r="55">
      <c r="A55" s="14" t="inlineStr">
        <is>
          <t>FRP wall panels in service bays</t>
        </is>
      </c>
      <c r="B55" s="15" t="n">
        <v>2200</v>
      </c>
      <c r="C55" s="16" t="inlineStr">
        <is>
          <t>SF</t>
        </is>
      </c>
      <c r="D55" s="17" t="n">
        <v>4.75</v>
      </c>
      <c r="E55" s="18">
        <f>IF(B55="","",B55*D55)</f>
        <v/>
      </c>
    </row>
    <row r="56">
      <c r="A56" s="14" t="inlineStr">
        <is>
          <t>Acoustical ceiling (lobby and office)</t>
        </is>
      </c>
      <c r="B56" s="15" t="n">
        <v>1400</v>
      </c>
      <c r="C56" s="16" t="inlineStr">
        <is>
          <t>SF</t>
        </is>
      </c>
      <c r="D56" s="17" t="n">
        <v>5.5</v>
      </c>
      <c r="E56" s="18">
        <f>IF(B56="","",B56*D56)</f>
        <v/>
      </c>
    </row>
    <row r="57">
      <c r="A57" s="14" t="inlineStr">
        <is>
          <t>Luxury vinyl plank and tile (lobby, restroom)</t>
        </is>
      </c>
      <c r="B57" s="15" t="n">
        <v>1400</v>
      </c>
      <c r="C57" s="16" t="inlineStr">
        <is>
          <t>SF</t>
        </is>
      </c>
      <c r="D57" s="17" t="n">
        <v>9.5</v>
      </c>
      <c r="E57" s="18">
        <f>IF(B57="","",B57*D57)</f>
        <v/>
      </c>
    </row>
    <row r="58">
      <c r="A58" s="14" t="inlineStr">
        <is>
          <t>Interior paint and epoxy wall base</t>
        </is>
      </c>
      <c r="B58" s="15" t="n">
        <v>8500</v>
      </c>
      <c r="C58" s="16" t="inlineStr">
        <is>
          <t>SF</t>
        </is>
      </c>
      <c r="D58" s="17" t="n">
        <v>1.1</v>
      </c>
      <c r="E58" s="18">
        <f>IF(B58="","",B58*D58)</f>
        <v/>
      </c>
    </row>
    <row r="59">
      <c r="A59" s="14" t="inlineStr">
        <is>
          <t>Service counter and lobby casework</t>
        </is>
      </c>
      <c r="B59" s="15" t="n">
        <v>1</v>
      </c>
      <c r="C59" s="16" t="inlineStr">
        <is>
          <t>lot</t>
        </is>
      </c>
      <c r="D59" s="17" t="n">
        <v>11000</v>
      </c>
      <c r="E59" s="18">
        <f>IF(B59="","",B59*D59)</f>
        <v/>
      </c>
    </row>
    <row r="60">
      <c r="A60" s="14" t="inlineStr">
        <is>
          <t>ADA restroom upgrade</t>
        </is>
      </c>
      <c r="B60" s="15" t="n">
        <v>1</v>
      </c>
      <c r="C60" s="16" t="inlineStr">
        <is>
          <t>lot</t>
        </is>
      </c>
      <c r="D60" s="17" t="n">
        <v>9500</v>
      </c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4" t="inlineStr"/>
      <c r="B63" s="15" t="n"/>
      <c r="C63" s="16" t="inlineStr"/>
      <c r="D63" s="17" t="n"/>
      <c r="E63" s="18">
        <f>IF(B63="","",B63*D63)</f>
        <v/>
      </c>
    </row>
    <row r="64">
      <c r="A64" s="19" t="inlineStr">
        <is>
          <t>Framing, Drywall, and Finishes Subtotal</t>
        </is>
      </c>
      <c r="B64" s="20" t="n"/>
      <c r="C64" s="20" t="n"/>
      <c r="D64" s="20" t="n"/>
      <c r="E64" s="21">
        <f>SUM(E54:E63)</f>
        <v/>
      </c>
    </row>
    <row r="66">
      <c r="A66" s="12" t="inlineStr">
        <is>
          <t>Plumbing</t>
        </is>
      </c>
      <c r="B66" s="12" t="inlineStr">
        <is>
          <t>Qty</t>
        </is>
      </c>
      <c r="C66" s="12" t="inlineStr">
        <is>
          <t>Unit</t>
        </is>
      </c>
      <c r="D66" s="13" t="inlineStr">
        <is>
          <t>Unit Cost</t>
        </is>
      </c>
      <c r="E66" s="13" t="inlineStr">
        <is>
          <t>Total</t>
        </is>
      </c>
    </row>
    <row r="67">
      <c r="A67" s="14" t="inlineStr">
        <is>
          <t>Restroom fixtures and rough-in</t>
        </is>
      </c>
      <c r="B67" s="15" t="n">
        <v>1</v>
      </c>
      <c r="C67" s="16" t="inlineStr">
        <is>
          <t>lot</t>
        </is>
      </c>
      <c r="D67" s="17" t="n">
        <v>8500</v>
      </c>
      <c r="E67" s="18">
        <f>IF(B67="","",B67*D67)</f>
        <v/>
      </c>
    </row>
    <row r="68">
      <c r="A68" s="14" t="inlineStr">
        <is>
          <t>Floor drain package</t>
        </is>
      </c>
      <c r="B68" s="15" t="n">
        <v>1</v>
      </c>
      <c r="C68" s="16" t="inlineStr">
        <is>
          <t>lot</t>
        </is>
      </c>
      <c r="D68" s="17" t="n">
        <v>3500</v>
      </c>
      <c r="E68" s="18">
        <f>IF(B68="","",B68*D68)</f>
        <v/>
      </c>
    </row>
    <row r="69">
      <c r="A69" s="14" t="inlineStr">
        <is>
          <t>Mop sink and hose bibbs</t>
        </is>
      </c>
      <c r="B69" s="15" t="n">
        <v>1</v>
      </c>
      <c r="C69" s="16" t="inlineStr">
        <is>
          <t>lot</t>
        </is>
      </c>
      <c r="D69" s="17" t="n">
        <v>1900</v>
      </c>
      <c r="E69" s="18">
        <f>IF(B69="","",B69*D69)</f>
        <v/>
      </c>
    </row>
    <row r="70">
      <c r="A70" s="14" t="inlineStr">
        <is>
          <t>Water heater</t>
        </is>
      </c>
      <c r="B70" s="15" t="n">
        <v>1</v>
      </c>
      <c r="C70" s="16" t="inlineStr">
        <is>
          <t>each</t>
        </is>
      </c>
      <c r="D70" s="17" t="n">
        <v>2800</v>
      </c>
      <c r="E70" s="18">
        <f>IF(B70="","",B70*D70)</f>
        <v/>
      </c>
    </row>
    <row r="71">
      <c r="A71" s="14" t="inlineStr">
        <is>
          <t>Compressed air piping and drops</t>
        </is>
      </c>
      <c r="B71" s="15" t="n">
        <v>1</v>
      </c>
      <c r="C71" s="16" t="inlineStr">
        <is>
          <t>lot</t>
        </is>
      </c>
      <c r="D71" s="17" t="n">
        <v>9500</v>
      </c>
      <c r="E71" s="18">
        <f>IF(B71="","",B71*D71)</f>
        <v/>
      </c>
    </row>
    <row r="72">
      <c r="A72" s="14" t="inlineStr"/>
      <c r="B72" s="15" t="n"/>
      <c r="C72" s="16" t="inlineStr"/>
      <c r="D72" s="17" t="n"/>
      <c r="E72" s="18">
        <f>IF(B72="","",B72*D72)</f>
        <v/>
      </c>
    </row>
    <row r="73">
      <c r="A73" s="14" t="inlineStr"/>
      <c r="B73" s="15" t="n"/>
      <c r="C73" s="16" t="inlineStr"/>
      <c r="D73" s="17" t="n"/>
      <c r="E73" s="18">
        <f>IF(B73="","",B73*D73)</f>
        <v/>
      </c>
    </row>
    <row r="74">
      <c r="A74" s="14" t="inlineStr"/>
      <c r="B74" s="15" t="n"/>
      <c r="C74" s="16" t="inlineStr"/>
      <c r="D74" s="17" t="n"/>
      <c r="E74" s="18">
        <f>IF(B74="","",B74*D74)</f>
        <v/>
      </c>
    </row>
    <row r="75">
      <c r="A75" s="19" t="inlineStr">
        <is>
          <t>Plumbing Subtotal</t>
        </is>
      </c>
      <c r="B75" s="20" t="n"/>
      <c r="C75" s="20" t="n"/>
      <c r="D75" s="20" t="n"/>
      <c r="E75" s="21">
        <f>SUM(E67:E74)</f>
        <v/>
      </c>
    </row>
    <row r="77">
      <c r="A77" s="12" t="inlineStr">
        <is>
          <t>HVAC and Ventilation</t>
        </is>
      </c>
      <c r="B77" s="12" t="inlineStr">
        <is>
          <t>Qty</t>
        </is>
      </c>
      <c r="C77" s="12" t="inlineStr">
        <is>
          <t>Unit</t>
        </is>
      </c>
      <c r="D77" s="13" t="inlineStr">
        <is>
          <t>Unit Cost</t>
        </is>
      </c>
      <c r="E77" s="13" t="inlineStr">
        <is>
          <t>Total</t>
        </is>
      </c>
    </row>
    <row r="78">
      <c r="A78" s="14" t="inlineStr">
        <is>
          <t>Gas unit heaters in service bays</t>
        </is>
      </c>
      <c r="B78" s="15" t="n">
        <v>3</v>
      </c>
      <c r="C78" s="16" t="inlineStr">
        <is>
          <t>each</t>
        </is>
      </c>
      <c r="D78" s="17" t="n">
        <v>4200</v>
      </c>
      <c r="E78" s="18">
        <f>IF(B78="","",B78*D78)</f>
        <v/>
      </c>
    </row>
    <row r="79">
      <c r="A79" s="14" t="inlineStr">
        <is>
          <t>Shop exhaust fans and make-up air</t>
        </is>
      </c>
      <c r="B79" s="15" t="n">
        <v>1</v>
      </c>
      <c r="C79" s="16" t="inlineStr">
        <is>
          <t>lot</t>
        </is>
      </c>
      <c r="D79" s="17" t="n">
        <v>14500</v>
      </c>
      <c r="E79" s="18">
        <f>IF(B79="","",B79*D79)</f>
        <v/>
      </c>
    </row>
    <row r="80">
      <c r="A80" s="14" t="inlineStr">
        <is>
          <t>Vehicle exhaust extraction hose reels</t>
        </is>
      </c>
      <c r="B80" s="15" t="n">
        <v>4</v>
      </c>
      <c r="C80" s="16" t="inlineStr">
        <is>
          <t>each</t>
        </is>
      </c>
      <c r="D80" s="17" t="n">
        <v>2600</v>
      </c>
      <c r="E80" s="18">
        <f>IF(B80="","",B80*D80)</f>
        <v/>
      </c>
    </row>
    <row r="81">
      <c r="A81" s="14" t="inlineStr">
        <is>
          <t>Rooftop or split system for lobby and office</t>
        </is>
      </c>
      <c r="B81" s="15" t="n">
        <v>1</v>
      </c>
      <c r="C81" s="16" t="inlineStr">
        <is>
          <t>each</t>
        </is>
      </c>
      <c r="D81" s="17" t="n">
        <v>9500</v>
      </c>
      <c r="E81" s="18">
        <f>IF(B81="","",B81*D81)</f>
        <v/>
      </c>
    </row>
    <row r="82">
      <c r="A82" s="14" t="inlineStr">
        <is>
          <t>Ductwork, controls, and balancing</t>
        </is>
      </c>
      <c r="B82" s="15" t="n">
        <v>1</v>
      </c>
      <c r="C82" s="16" t="inlineStr">
        <is>
          <t>lot</t>
        </is>
      </c>
      <c r="D82" s="17" t="n">
        <v>6500</v>
      </c>
      <c r="E82" s="18">
        <f>IF(B82="","",B82*D82)</f>
        <v/>
      </c>
    </row>
    <row r="83">
      <c r="A83" s="14" t="inlineStr"/>
      <c r="B83" s="15" t="n"/>
      <c r="C83" s="16" t="inlineStr"/>
      <c r="D83" s="17" t="n"/>
      <c r="E83" s="18">
        <f>IF(B83="","",B83*D83)</f>
        <v/>
      </c>
    </row>
    <row r="84">
      <c r="A84" s="14" t="inlineStr"/>
      <c r="B84" s="15" t="n"/>
      <c r="C84" s="16" t="inlineStr"/>
      <c r="D84" s="17" t="n"/>
      <c r="E84" s="18">
        <f>IF(B84="","",B84*D84)</f>
        <v/>
      </c>
    </row>
    <row r="85">
      <c r="A85" s="14" t="inlineStr"/>
      <c r="B85" s="15" t="n"/>
      <c r="C85" s="16" t="inlineStr"/>
      <c r="D85" s="17" t="n"/>
      <c r="E85" s="18">
        <f>IF(B85="","",B85*D85)</f>
        <v/>
      </c>
    </row>
    <row r="86">
      <c r="A86" s="19" t="inlineStr">
        <is>
          <t>HVAC and Ventilation Subtotal</t>
        </is>
      </c>
      <c r="B86" s="20" t="n"/>
      <c r="C86" s="20" t="n"/>
      <c r="D86" s="20" t="n"/>
      <c r="E86" s="21">
        <f>SUM(E78:E85)</f>
        <v/>
      </c>
    </row>
    <row r="88">
      <c r="A88" s="12" t="inlineStr">
        <is>
          <t>Electrical and Lighting</t>
        </is>
      </c>
      <c r="B88" s="12" t="inlineStr">
        <is>
          <t>Qty</t>
        </is>
      </c>
      <c r="C88" s="12" t="inlineStr">
        <is>
          <t>Unit</t>
        </is>
      </c>
      <c r="D88" s="13" t="inlineStr">
        <is>
          <t>Unit Cost</t>
        </is>
      </c>
      <c r="E88" s="13" t="inlineStr">
        <is>
          <t>Total</t>
        </is>
      </c>
    </row>
    <row r="89">
      <c r="A89" s="14" t="inlineStr">
        <is>
          <t>Panel upgrade and distribution</t>
        </is>
      </c>
      <c r="B89" s="15" t="n">
        <v>1</v>
      </c>
      <c r="C89" s="16" t="inlineStr">
        <is>
          <t>lot</t>
        </is>
      </c>
      <c r="D89" s="17" t="n">
        <v>18000</v>
      </c>
      <c r="E89" s="18">
        <f>IF(B89="","",B89*D89)</f>
        <v/>
      </c>
    </row>
    <row r="90">
      <c r="A90" s="14" t="inlineStr">
        <is>
          <t>LED high bay shop lighting package</t>
        </is>
      </c>
      <c r="B90" s="15" t="n">
        <v>6000</v>
      </c>
      <c r="C90" s="16" t="inlineStr">
        <is>
          <t>SF</t>
        </is>
      </c>
      <c r="D90" s="17" t="n">
        <v>3.25</v>
      </c>
      <c r="E90" s="18">
        <f>IF(B90="","",B90*D90)</f>
        <v/>
      </c>
    </row>
    <row r="91">
      <c r="A91" s="14" t="inlineStr">
        <is>
          <t>Lift circuits and shop receptacles</t>
        </is>
      </c>
      <c r="B91" s="15" t="n">
        <v>6</v>
      </c>
      <c r="C91" s="16" t="inlineStr">
        <is>
          <t>each</t>
        </is>
      </c>
      <c r="D91" s="17" t="n">
        <v>950</v>
      </c>
      <c r="E91" s="18">
        <f>IF(B91="","",B91*D91)</f>
        <v/>
      </c>
    </row>
    <row r="92">
      <c r="A92" s="14" t="inlineStr">
        <is>
          <t>Lobby and office lighting</t>
        </is>
      </c>
      <c r="B92" s="15" t="n">
        <v>1400</v>
      </c>
      <c r="C92" s="16" t="inlineStr">
        <is>
          <t>SF</t>
        </is>
      </c>
      <c r="D92" s="17" t="n">
        <v>7</v>
      </c>
      <c r="E92" s="18">
        <f>IF(B92="","",B92*D92)</f>
        <v/>
      </c>
    </row>
    <row r="93">
      <c r="A93" s="14" t="inlineStr">
        <is>
          <t>Data and low voltage (POS, cameras)</t>
        </is>
      </c>
      <c r="B93" s="15" t="n">
        <v>1</v>
      </c>
      <c r="C93" s="16" t="inlineStr">
        <is>
          <t>lot</t>
        </is>
      </c>
      <c r="D93" s="17" t="n">
        <v>7500</v>
      </c>
      <c r="E93" s="18">
        <f>IF(B93="","",B93*D93)</f>
        <v/>
      </c>
    </row>
    <row r="94">
      <c r="A94" s="14" t="inlineStr">
        <is>
          <t>Exit signs and emergency lighting</t>
        </is>
      </c>
      <c r="B94" s="15" t="n">
        <v>8</v>
      </c>
      <c r="C94" s="16" t="inlineStr">
        <is>
          <t>each</t>
        </is>
      </c>
      <c r="D94" s="17" t="n">
        <v>275</v>
      </c>
      <c r="E94" s="18">
        <f>IF(B94="","",B94*D94)</f>
        <v/>
      </c>
    </row>
    <row r="95">
      <c r="A95" s="14" t="inlineStr"/>
      <c r="B95" s="15" t="n"/>
      <c r="C95" s="16" t="inlineStr"/>
      <c r="D95" s="17" t="n"/>
      <c r="E95" s="18">
        <f>IF(B95="","",B95*D95)</f>
        <v/>
      </c>
    </row>
    <row r="96">
      <c r="A96" s="14" t="inlineStr"/>
      <c r="B96" s="15" t="n"/>
      <c r="C96" s="16" t="inlineStr"/>
      <c r="D96" s="17" t="n"/>
      <c r="E96" s="18">
        <f>IF(B96="","",B96*D96)</f>
        <v/>
      </c>
    </row>
    <row r="97">
      <c r="A97" s="14" t="inlineStr"/>
      <c r="B97" s="15" t="n"/>
      <c r="C97" s="16" t="inlineStr"/>
      <c r="D97" s="17" t="n"/>
      <c r="E97" s="18">
        <f>IF(B97="","",B97*D97)</f>
        <v/>
      </c>
    </row>
    <row r="98">
      <c r="A98" s="19" t="inlineStr">
        <is>
          <t>Electrical and Lighting Subtotal</t>
        </is>
      </c>
      <c r="B98" s="20" t="n"/>
      <c r="C98" s="20" t="n"/>
      <c r="D98" s="20" t="n"/>
      <c r="E98" s="21">
        <f>SUM(E89:E97)</f>
        <v/>
      </c>
    </row>
    <row r="100">
      <c r="A100" s="12" t="inlineStr">
        <is>
          <t>Fire and Life Safety</t>
        </is>
      </c>
      <c r="B100" s="12" t="inlineStr">
        <is>
          <t>Qty</t>
        </is>
      </c>
      <c r="C100" s="12" t="inlineStr">
        <is>
          <t>Unit</t>
        </is>
      </c>
      <c r="D100" s="13" t="inlineStr">
        <is>
          <t>Unit Cost</t>
        </is>
      </c>
      <c r="E100" s="13" t="inlineStr">
        <is>
          <t>Total</t>
        </is>
      </c>
    </row>
    <row r="101">
      <c r="A101" s="14" t="inlineStr">
        <is>
          <t>Fire sprinkler modifications</t>
        </is>
      </c>
      <c r="B101" s="15" t="n">
        <v>20</v>
      </c>
      <c r="C101" s="16" t="inlineStr">
        <is>
          <t>each</t>
        </is>
      </c>
      <c r="D101" s="17" t="n">
        <v>285</v>
      </c>
      <c r="E101" s="18">
        <f>IF(B101="","",B101*D101)</f>
        <v/>
      </c>
    </row>
    <row r="102">
      <c r="A102" s="14" t="inlineStr">
        <is>
          <t>Fire alarm devices</t>
        </is>
      </c>
      <c r="B102" s="15" t="n">
        <v>8</v>
      </c>
      <c r="C102" s="16" t="inlineStr">
        <is>
          <t>each</t>
        </is>
      </c>
      <c r="D102" s="17" t="n">
        <v>325</v>
      </c>
      <c r="E102" s="18">
        <f>IF(B102="","",B102*D102)</f>
        <v/>
      </c>
    </row>
    <row r="103">
      <c r="A103" s="14" t="inlineStr">
        <is>
          <t>Fire extinguishers and cabinets</t>
        </is>
      </c>
      <c r="B103" s="15" t="n">
        <v>6</v>
      </c>
      <c r="C103" s="16" t="inlineStr">
        <is>
          <t>each</t>
        </is>
      </c>
      <c r="D103" s="17" t="n">
        <v>185</v>
      </c>
      <c r="E103" s="18">
        <f>IF(B103="","",B103*D103)</f>
        <v/>
      </c>
    </row>
    <row r="104">
      <c r="A104" s="14" t="inlineStr">
        <is>
          <t>ADA and safety signage</t>
        </is>
      </c>
      <c r="B104" s="15" t="n">
        <v>1</v>
      </c>
      <c r="C104" s="16" t="inlineStr">
        <is>
          <t>lot</t>
        </is>
      </c>
      <c r="D104" s="17" t="n">
        <v>2200</v>
      </c>
      <c r="E104" s="18">
        <f>IF(B104="","",B104*D104)</f>
        <v/>
      </c>
    </row>
    <row r="105">
      <c r="A105" s="14" t="inlineStr"/>
      <c r="B105" s="15" t="n"/>
      <c r="C105" s="16" t="inlineStr"/>
      <c r="D105" s="17" t="n"/>
      <c r="E105" s="18">
        <f>IF(B105="","",B105*D105)</f>
        <v/>
      </c>
    </row>
    <row r="106">
      <c r="A106" s="14" t="inlineStr"/>
      <c r="B106" s="15" t="n"/>
      <c r="C106" s="16" t="inlineStr"/>
      <c r="D106" s="17" t="n"/>
      <c r="E106" s="18">
        <f>IF(B106="","",B106*D106)</f>
        <v/>
      </c>
    </row>
    <row r="107">
      <c r="A107" s="14" t="inlineStr"/>
      <c r="B107" s="15" t="n"/>
      <c r="C107" s="16" t="inlineStr"/>
      <c r="D107" s="17" t="n"/>
      <c r="E107" s="18">
        <f>IF(B107="","",B107*D107)</f>
        <v/>
      </c>
    </row>
    <row r="108">
      <c r="A108" s="19" t="inlineStr">
        <is>
          <t>Fire and Life Safety Subtotal</t>
        </is>
      </c>
      <c r="B108" s="20" t="n"/>
      <c r="C108" s="20" t="n"/>
      <c r="D108" s="20" t="n"/>
      <c r="E108" s="21">
        <f>SUM(E101:E107)</f>
        <v/>
      </c>
    </row>
    <row r="110">
      <c r="A110" s="22" t="inlineStr">
        <is>
          <t>Summary</t>
        </is>
      </c>
    </row>
    <row r="111">
      <c r="A111" s="23" t="inlineStr">
        <is>
          <t>General Conditions</t>
        </is>
      </c>
      <c r="E111" s="24">
        <f>E21</f>
        <v/>
      </c>
    </row>
    <row r="112">
      <c r="A112" s="23" t="inlineStr">
        <is>
          <t>Demolition and Slab Work</t>
        </is>
      </c>
      <c r="E112" s="24">
        <f>E32</f>
        <v/>
      </c>
    </row>
    <row r="113">
      <c r="A113" s="23" t="inlineStr">
        <is>
          <t>Concrete and Lift Anchorage</t>
        </is>
      </c>
      <c r="E113" s="24">
        <f>E42</f>
        <v/>
      </c>
    </row>
    <row r="114">
      <c r="A114" s="23" t="inlineStr">
        <is>
          <t>Doors and Openings</t>
        </is>
      </c>
      <c r="E114" s="24">
        <f>E51</f>
        <v/>
      </c>
    </row>
    <row r="115">
      <c r="A115" s="23" t="inlineStr">
        <is>
          <t>Framing, Drywall, and Finishes</t>
        </is>
      </c>
      <c r="E115" s="24">
        <f>E64</f>
        <v/>
      </c>
    </row>
    <row r="116">
      <c r="A116" s="23" t="inlineStr">
        <is>
          <t>Plumbing</t>
        </is>
      </c>
      <c r="E116" s="24">
        <f>E75</f>
        <v/>
      </c>
    </row>
    <row r="117">
      <c r="A117" s="23" t="inlineStr">
        <is>
          <t>HVAC and Ventilation</t>
        </is>
      </c>
      <c r="E117" s="24">
        <f>E86</f>
        <v/>
      </c>
    </row>
    <row r="118">
      <c r="A118" s="23" t="inlineStr">
        <is>
          <t>Electrical and Lighting</t>
        </is>
      </c>
      <c r="E118" s="24">
        <f>E98</f>
        <v/>
      </c>
    </row>
    <row r="119">
      <c r="A119" s="23" t="inlineStr">
        <is>
          <t>Fire and Life Safety</t>
        </is>
      </c>
      <c r="E119" s="24">
        <f>E108</f>
        <v/>
      </c>
    </row>
    <row r="120">
      <c r="A120" s="7" t="inlineStr">
        <is>
          <t>Direct Cost Subtotal</t>
        </is>
      </c>
      <c r="E120" s="25">
        <f>E21+E32+E42+E51+E64+E75+E86+E98+E108</f>
        <v/>
      </c>
    </row>
    <row r="121">
      <c r="A121" s="23" t="inlineStr">
        <is>
          <t>Overhead</t>
        </is>
      </c>
      <c r="D121" s="26" t="n">
        <v>0.1</v>
      </c>
      <c r="E121" s="24">
        <f>E120*D121</f>
        <v/>
      </c>
    </row>
    <row r="122">
      <c r="A122" s="23" t="inlineStr">
        <is>
          <t>Profit (on direct cost + overhead)</t>
        </is>
      </c>
      <c r="D122" s="26" t="n">
        <v>0.1</v>
      </c>
      <c r="E122" s="24">
        <f>(E120+E121)*D122</f>
        <v/>
      </c>
    </row>
    <row r="123">
      <c r="A123" s="27" t="inlineStr">
        <is>
          <t>TOTAL ESTIMATE</t>
        </is>
      </c>
      <c r="B123" s="28" t="n"/>
      <c r="C123" s="28" t="n"/>
      <c r="D123" s="28" t="n"/>
      <c r="E123" s="29">
        <f>E120+E121+E122</f>
        <v/>
      </c>
    </row>
    <row r="125">
      <c r="A125" s="7" t="inlineStr">
        <is>
          <t>Scope of work</t>
        </is>
      </c>
    </row>
    <row r="126" ht="15" customHeight="1">
      <c r="A126" s="30" t="inlineStr">
        <is>
          <t>[Describe the work included in this estimate.]</t>
        </is>
      </c>
    </row>
    <row r="128">
      <c r="A128" s="7" t="inlineStr">
        <is>
          <t>Exclusions</t>
        </is>
      </c>
    </row>
    <row r="129" ht="30" customHeight="1">
      <c r="A129" s="30" t="inlineStr">
        <is>
          <t>[List anything not included, such as permits, repairs to hidden conditions, or work by others.]</t>
        </is>
      </c>
    </row>
    <row r="131">
      <c r="A131" s="7" t="inlineStr">
        <is>
          <t>Timeline</t>
        </is>
      </c>
    </row>
    <row r="132" ht="15" customHeight="1">
      <c r="A132" s="30" t="inlineStr">
        <is>
          <t>Estimated [X] working days from start, weather and inspections permitting.</t>
        </is>
      </c>
    </row>
    <row r="134">
      <c r="A134" s="7" t="inlineStr">
        <is>
          <t>Payment terms</t>
        </is>
      </c>
    </row>
    <row r="135" ht="15" customHeight="1">
      <c r="A135" s="30" t="inlineStr">
        <is>
          <t>50% deposit at scheduling, 50% due at completion.</t>
        </is>
      </c>
    </row>
    <row r="137">
      <c r="A137" s="7" t="inlineStr">
        <is>
          <t>Warranty</t>
        </is>
      </c>
    </row>
    <row r="138" ht="15" customHeight="1">
      <c r="A138" s="30" t="inlineStr">
        <is>
          <t>1-year workmanship warranty. Manufacturer warranties apply to materials.</t>
        </is>
      </c>
    </row>
    <row r="140">
      <c r="A140" s="7" t="inlineStr">
        <is>
          <t>License and insurance</t>
        </is>
      </c>
    </row>
    <row r="141" ht="15" customHeight="1">
      <c r="A141" s="30" t="inlineStr">
        <is>
          <t>License #[number]. Insured by [carrier], policy #[number].</t>
        </is>
      </c>
    </row>
    <row r="143">
      <c r="A143" s="23" t="inlineStr">
        <is>
          <t>Customer signature: ______________________________</t>
        </is>
      </c>
      <c r="D143" s="23" t="inlineStr">
        <is>
          <t>Date: ____________</t>
        </is>
      </c>
    </row>
    <row r="145">
      <c r="A145" s="31" t="inlineStr">
        <is>
          <t>Template by Projul · projul.com</t>
        </is>
      </c>
    </row>
  </sheetData>
  <mergeCells count="8">
    <mergeCell ref="A10:E10"/>
    <mergeCell ref="A129:E129"/>
    <mergeCell ref="A138:E138"/>
    <mergeCell ref="A1:E1"/>
    <mergeCell ref="A132:E132"/>
    <mergeCell ref="A141:E141"/>
    <mergeCell ref="A135:E135"/>
    <mergeCell ref="A126:E126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2026-11-01T04:09:11Z</dcterms:created>
  <dcterms:modified xsi:type="dcterms:W3CDTF">2026-11-01T04:09:11Z</dcterms:modified>
</cp:coreProperties>
</file>