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tail Interior TI" sheetId="2" state="visible" r:id="rId2"/>
    <sheet name="Office Suite TI" sheetId="3" state="visible" r:id="rId3"/>
    <sheet name="Breakroom and Restrooms" sheetId="4" state="visible" r:id="rId4"/>
  </sheets>
  <definedNames>
    <definedName name="_xlnm.Print_Area" localSheetId="1">'Retail Interior TI'!$A$1:$E$151</definedName>
    <definedName name="_xlnm.Print_Area" localSheetId="2">'Office Suite TI'!$A$1:$E$152</definedName>
    <definedName name="_xlnm.Print_Area" localSheetId="3">'Breakroom and Restrooms'!$A$1:$E$142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Commercial Tenant Improvement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Retail Interior TI: Retail Interior TI Estimate</t>
        </is>
      </c>
    </row>
    <row r="7">
      <c r="B7" s="4" t="inlineStr">
        <is>
          <t xml:space="preserve">  •  Office Suite TI: Office Suite TI Estimate</t>
        </is>
      </c>
    </row>
    <row r="8">
      <c r="B8" s="4" t="inlineStr">
        <is>
          <t xml:space="preserve">  •  Breakroom and Restrooms: Employee Breakroom and Restrooms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https://projul.com/blog/construction-tenant-improvement-guide/?utm_source=template&amp;utm_medium=xlsx&amp;utm_campaign=commercial-tenant-improvement-estimate-templates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Commercial Tenant Improvement Estimate: Retail Interior TI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tenant improvement estimate template covers a 3,500 SF retail interior buildout with demising and sales floor walls, ceilings, flooring, lighting, and two restrooms. Adjust quantities and unit costs for your space.</t>
        </is>
      </c>
    </row>
    <row r="12">
      <c r="A12" s="12" t="inlineStr">
        <is>
          <t>General Conditions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Building permit and plan review</t>
        </is>
      </c>
      <c r="B13" s="15" t="n">
        <v>1</v>
      </c>
      <c r="C13" s="16" t="inlineStr">
        <is>
          <t>lot</t>
        </is>
      </c>
      <c r="D13" s="17" t="n">
        <v>3200</v>
      </c>
      <c r="E13" s="18">
        <f>IF(B13="","",B13*D13)</f>
        <v/>
      </c>
    </row>
    <row r="14">
      <c r="A14" s="14" t="inlineStr">
        <is>
          <t>Project management and supervision</t>
        </is>
      </c>
      <c r="B14" s="15" t="n">
        <v>1</v>
      </c>
      <c r="C14" s="16" t="inlineStr">
        <is>
          <t>lot</t>
        </is>
      </c>
      <c r="D14" s="17" t="n">
        <v>7500</v>
      </c>
      <c r="E14" s="18">
        <f>IF(B14="","",B14*D14)</f>
        <v/>
      </c>
    </row>
    <row r="15">
      <c r="A15" s="14" t="inlineStr">
        <is>
          <t>Temporary protection and dust barriers</t>
        </is>
      </c>
      <c r="B15" s="15" t="n">
        <v>1</v>
      </c>
      <c r="C15" s="16" t="inlineStr">
        <is>
          <t>lot</t>
        </is>
      </c>
      <c r="D15" s="17" t="n">
        <v>1800</v>
      </c>
      <c r="E15" s="18">
        <f>IF(B15="","",B15*D15)</f>
        <v/>
      </c>
    </row>
    <row r="16">
      <c r="A16" s="14" t="inlineStr">
        <is>
          <t>Debris bin</t>
        </is>
      </c>
      <c r="B16" s="15" t="n">
        <v>2</v>
      </c>
      <c r="C16" s="16" t="inlineStr">
        <is>
          <t>each</t>
        </is>
      </c>
      <c r="D16" s="17" t="n">
        <v>650</v>
      </c>
      <c r="E16" s="18">
        <f>IF(B16="","",B16*D16)</f>
        <v/>
      </c>
    </row>
    <row r="17">
      <c r="A17" s="14" t="inlineStr">
        <is>
          <t>Final construction clean</t>
        </is>
      </c>
      <c r="B17" s="15" t="n">
        <v>3500</v>
      </c>
      <c r="C17" s="16" t="inlineStr">
        <is>
          <t>SF</t>
        </is>
      </c>
      <c r="D17" s="17" t="n">
        <v>0.6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General Conditions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Demolition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Drywall demolition</t>
        </is>
      </c>
      <c r="B24" s="15" t="n">
        <v>2400</v>
      </c>
      <c r="C24" s="16" t="inlineStr">
        <is>
          <t>SF</t>
        </is>
      </c>
      <c r="D24" s="17" t="n">
        <v>1.6</v>
      </c>
      <c r="E24" s="18">
        <f>IF(B24="","",B24*D24)</f>
        <v/>
      </c>
    </row>
    <row r="25">
      <c r="A25" s="14" t="inlineStr">
        <is>
          <t>Acoustic ceiling tile and grid demolition</t>
        </is>
      </c>
      <c r="B25" s="15" t="n">
        <v>3500</v>
      </c>
      <c r="C25" s="16" t="inlineStr">
        <is>
          <t>SF</t>
        </is>
      </c>
      <c r="D25" s="17" t="n">
        <v>0.9</v>
      </c>
      <c r="E25" s="18">
        <f>IF(B25="","",B25*D25)</f>
        <v/>
      </c>
    </row>
    <row r="26">
      <c r="A26" s="14" t="inlineStr">
        <is>
          <t>Floor covering demolition (tile, vinyl, carpet)</t>
        </is>
      </c>
      <c r="B26" s="15" t="n">
        <v>3500</v>
      </c>
      <c r="C26" s="16" t="inlineStr">
        <is>
          <t>SF</t>
        </is>
      </c>
      <c r="D26" s="17" t="n">
        <v>1.75</v>
      </c>
      <c r="E26" s="18">
        <f>IF(B26="","",B26*D26)</f>
        <v/>
      </c>
    </row>
    <row r="27">
      <c r="A27" s="14" t="inlineStr">
        <is>
          <t>Light fixture removal</t>
        </is>
      </c>
      <c r="B27" s="15" t="n">
        <v>24</v>
      </c>
      <c r="C27" s="16" t="inlineStr">
        <is>
          <t>each</t>
        </is>
      </c>
      <c r="D27" s="17" t="n">
        <v>25</v>
      </c>
      <c r="E27" s="18">
        <f>IF(B27="","",B27*D27)</f>
        <v/>
      </c>
    </row>
    <row r="28">
      <c r="A28" s="14" t="inlineStr">
        <is>
          <t>Bathroom accessory and fixture removal</t>
        </is>
      </c>
      <c r="B28" s="15" t="n">
        <v>8</v>
      </c>
      <c r="C28" s="16" t="inlineStr">
        <is>
          <t>each</t>
        </is>
      </c>
      <c r="D28" s="17" t="n">
        <v>85</v>
      </c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9" t="inlineStr">
        <is>
          <t>Demolition Subtotal</t>
        </is>
      </c>
      <c r="B32" s="20" t="n"/>
      <c r="C32" s="20" t="n"/>
      <c r="D32" s="20" t="n"/>
      <c r="E32" s="21">
        <f>SUM(E24:E31)</f>
        <v/>
      </c>
    </row>
    <row r="34">
      <c r="A34" s="12" t="inlineStr">
        <is>
          <t>Framing and Insulation</t>
        </is>
      </c>
      <c r="B34" s="12" t="inlineStr">
        <is>
          <t>Qty</t>
        </is>
      </c>
      <c r="C34" s="12" t="inlineStr">
        <is>
          <t>Unit</t>
        </is>
      </c>
      <c r="D34" s="13" t="inlineStr">
        <is>
          <t>Unit Cost</t>
        </is>
      </c>
      <c r="E34" s="13" t="inlineStr">
        <is>
          <t>Total</t>
        </is>
      </c>
    </row>
    <row r="35">
      <c r="A35" s="14" t="inlineStr">
        <is>
          <t>Metal stud framing (3-5/8 in, 20 ga)</t>
        </is>
      </c>
      <c r="B35" s="15" t="n">
        <v>1500</v>
      </c>
      <c r="C35" s="16" t="inlineStr">
        <is>
          <t>SF</t>
        </is>
      </c>
      <c r="D35" s="17" t="n">
        <v>4.5</v>
      </c>
      <c r="E35" s="18">
        <f>IF(B35="","",B35*D35)</f>
        <v/>
      </c>
    </row>
    <row r="36">
      <c r="A36" s="14" t="inlineStr">
        <is>
          <t>Wall insulation (R-21 batts)</t>
        </is>
      </c>
      <c r="B36" s="15" t="n">
        <v>1500</v>
      </c>
      <c r="C36" s="16" t="inlineStr">
        <is>
          <t>SF</t>
        </is>
      </c>
      <c r="D36" s="17" t="n">
        <v>1.6</v>
      </c>
      <c r="E36" s="18">
        <f>IF(B36="","",B36*D36)</f>
        <v/>
      </c>
    </row>
    <row r="37">
      <c r="A37" s="14" t="inlineStr">
        <is>
          <t>Demising wall blocking and fire caulk</t>
        </is>
      </c>
      <c r="B37" s="15" t="n">
        <v>1</v>
      </c>
      <c r="C37" s="16" t="inlineStr">
        <is>
          <t>lot</t>
        </is>
      </c>
      <c r="D37" s="17" t="n">
        <v>1800</v>
      </c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9" t="inlineStr">
        <is>
          <t>Framing and Insulation Subtotal</t>
        </is>
      </c>
      <c r="B41" s="20" t="n"/>
      <c r="C41" s="20" t="n"/>
      <c r="D41" s="20" t="n"/>
      <c r="E41" s="21">
        <f>SUM(E35:E40)</f>
        <v/>
      </c>
    </row>
    <row r="43">
      <c r="A43" s="12" t="inlineStr">
        <is>
          <t>Doors and Hardware</t>
        </is>
      </c>
      <c r="B43" s="12" t="inlineStr">
        <is>
          <t>Qty</t>
        </is>
      </c>
      <c r="C43" s="12" t="inlineStr">
        <is>
          <t>Unit</t>
        </is>
      </c>
      <c r="D43" s="13" t="inlineStr">
        <is>
          <t>Unit Cost</t>
        </is>
      </c>
      <c r="E43" s="13" t="inlineStr">
        <is>
          <t>Total</t>
        </is>
      </c>
    </row>
    <row r="44">
      <c r="A44" s="14" t="inlineStr">
        <is>
          <t>Interior solid core door with frame and hardware</t>
        </is>
      </c>
      <c r="B44" s="15" t="n">
        <v>6</v>
      </c>
      <c r="C44" s="16" t="inlineStr">
        <is>
          <t>each</t>
        </is>
      </c>
      <c r="D44" s="17" t="n">
        <v>1250</v>
      </c>
      <c r="E44" s="18">
        <f>IF(B44="","",B44*D44)</f>
        <v/>
      </c>
    </row>
    <row r="45">
      <c r="A45" s="14" t="inlineStr">
        <is>
          <t>Interior glass door (storage and fitting rooms)</t>
        </is>
      </c>
      <c r="B45" s="15" t="n">
        <v>2</v>
      </c>
      <c r="C45" s="16" t="inlineStr">
        <is>
          <t>each</t>
        </is>
      </c>
      <c r="D45" s="17" t="n">
        <v>1650</v>
      </c>
      <c r="E45" s="18">
        <f>IF(B45="","",B45*D45)</f>
        <v/>
      </c>
    </row>
    <row r="46">
      <c r="A46" s="14" t="inlineStr">
        <is>
          <t>Storefront entry door hardware and closer upgrade</t>
        </is>
      </c>
      <c r="B46" s="15" t="n">
        <v>1</v>
      </c>
      <c r="C46" s="16" t="inlineStr">
        <is>
          <t>lot</t>
        </is>
      </c>
      <c r="D46" s="17" t="n">
        <v>2400</v>
      </c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9" t="inlineStr">
        <is>
          <t>Doors and Hardware Subtotal</t>
        </is>
      </c>
      <c r="B50" s="20" t="n"/>
      <c r="C50" s="20" t="n"/>
      <c r="D50" s="20" t="n"/>
      <c r="E50" s="21">
        <f>SUM(E44:E49)</f>
        <v/>
      </c>
    </row>
    <row r="52">
      <c r="A52" s="12" t="inlineStr">
        <is>
          <t>Drywall and Ceilings</t>
        </is>
      </c>
      <c r="B52" s="12" t="inlineStr">
        <is>
          <t>Qty</t>
        </is>
      </c>
      <c r="C52" s="12" t="inlineStr">
        <is>
          <t>Unit</t>
        </is>
      </c>
      <c r="D52" s="13" t="inlineStr">
        <is>
          <t>Unit Cost</t>
        </is>
      </c>
      <c r="E52" s="13" t="inlineStr">
        <is>
          <t>Total</t>
        </is>
      </c>
    </row>
    <row r="53">
      <c r="A53" s="14" t="inlineStr">
        <is>
          <t>Drywall 5/8 in Type X, hung and taped (Level 4)</t>
        </is>
      </c>
      <c r="B53" s="15" t="n">
        <v>3000</v>
      </c>
      <c r="C53" s="16" t="inlineStr">
        <is>
          <t>SF</t>
        </is>
      </c>
      <c r="D53" s="17" t="n">
        <v>4.75</v>
      </c>
      <c r="E53" s="18">
        <f>IF(B53="","",B53*D53)</f>
        <v/>
      </c>
    </row>
    <row r="54">
      <c r="A54" s="14" t="inlineStr">
        <is>
          <t>2x2 acoustical ceiling grid and tile</t>
        </is>
      </c>
      <c r="B54" s="15" t="n">
        <v>3500</v>
      </c>
      <c r="C54" s="16" t="inlineStr">
        <is>
          <t>SF</t>
        </is>
      </c>
      <c r="D54" s="17" t="n">
        <v>5.25</v>
      </c>
      <c r="E54" s="18">
        <f>IF(B54="","",B54*D54)</f>
        <v/>
      </c>
    </row>
    <row r="55">
      <c r="A55" s="14" t="inlineStr">
        <is>
          <t>Ceiling-height drywall soffits and bulkheads</t>
        </is>
      </c>
      <c r="B55" s="15" t="n">
        <v>120</v>
      </c>
      <c r="C55" s="16" t="inlineStr">
        <is>
          <t>lin ft</t>
        </is>
      </c>
      <c r="D55" s="17" t="n">
        <v>38</v>
      </c>
      <c r="E55" s="18">
        <f>IF(B55="","",B55*D55)</f>
        <v/>
      </c>
    </row>
    <row r="56">
      <c r="A56" s="14" t="inlineStr"/>
      <c r="B56" s="15" t="n"/>
      <c r="C56" s="16" t="inlineStr"/>
      <c r="D56" s="17" t="n"/>
      <c r="E56" s="18">
        <f>IF(B56="","",B56*D56)</f>
        <v/>
      </c>
    </row>
    <row r="57">
      <c r="A57" s="14" t="inlineStr"/>
      <c r="B57" s="15" t="n"/>
      <c r="C57" s="16" t="inlineStr"/>
      <c r="D57" s="17" t="n"/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9" t="inlineStr">
        <is>
          <t>Drywall and Ceilings Subtotal</t>
        </is>
      </c>
      <c r="B59" s="20" t="n"/>
      <c r="C59" s="20" t="n"/>
      <c r="D59" s="20" t="n"/>
      <c r="E59" s="21">
        <f>SUM(E53:E58)</f>
        <v/>
      </c>
    </row>
    <row r="61">
      <c r="A61" s="12" t="inlineStr">
        <is>
          <t>Flooring and Finishes</t>
        </is>
      </c>
      <c r="B61" s="12" t="inlineStr">
        <is>
          <t>Qty</t>
        </is>
      </c>
      <c r="C61" s="12" t="inlineStr">
        <is>
          <t>Unit</t>
        </is>
      </c>
      <c r="D61" s="13" t="inlineStr">
        <is>
          <t>Unit Cost</t>
        </is>
      </c>
      <c r="E61" s="13" t="inlineStr">
        <is>
          <t>Total</t>
        </is>
      </c>
    </row>
    <row r="62">
      <c r="A62" s="14" t="inlineStr">
        <is>
          <t>Luxury vinyl plank or sealed concrete (sales floor)</t>
        </is>
      </c>
      <c r="B62" s="15" t="n">
        <v>2800</v>
      </c>
      <c r="C62" s="16" t="inlineStr">
        <is>
          <t>SF</t>
        </is>
      </c>
      <c r="D62" s="17" t="n">
        <v>6.5</v>
      </c>
      <c r="E62" s="18">
        <f>IF(B62="","",B62*D62)</f>
        <v/>
      </c>
    </row>
    <row r="63">
      <c r="A63" s="14" t="inlineStr">
        <is>
          <t>Porcelain tile (restrooms, entry)</t>
        </is>
      </c>
      <c r="B63" s="15" t="n">
        <v>400</v>
      </c>
      <c r="C63" s="16" t="inlineStr">
        <is>
          <t>SF</t>
        </is>
      </c>
      <c r="D63" s="17" t="n">
        <v>14</v>
      </c>
      <c r="E63" s="18">
        <f>IF(B63="","",B63*D63)</f>
        <v/>
      </c>
    </row>
    <row r="64">
      <c r="A64" s="14" t="inlineStr">
        <is>
          <t>Rubber wall base</t>
        </is>
      </c>
      <c r="B64" s="15" t="n">
        <v>600</v>
      </c>
      <c r="C64" s="16" t="inlineStr">
        <is>
          <t>lin ft</t>
        </is>
      </c>
      <c r="D64" s="17" t="n">
        <v>3.25</v>
      </c>
      <c r="E64" s="18">
        <f>IF(B64="","",B64*D64)</f>
        <v/>
      </c>
    </row>
    <row r="65">
      <c r="A65" s="14" t="inlineStr">
        <is>
          <t>Interior paint (2 coats)</t>
        </is>
      </c>
      <c r="B65" s="15" t="n">
        <v>6000</v>
      </c>
      <c r="C65" s="16" t="inlineStr">
        <is>
          <t>SF</t>
        </is>
      </c>
      <c r="D65" s="17" t="n">
        <v>1.1</v>
      </c>
      <c r="E65" s="18">
        <f>IF(B65="","",B65*D65)</f>
        <v/>
      </c>
    </row>
    <row r="66">
      <c r="A66" s="14" t="inlineStr">
        <is>
          <t>Accent wall finish or wall covering</t>
        </is>
      </c>
      <c r="B66" s="15" t="n">
        <v>400</v>
      </c>
      <c r="C66" s="16" t="inlineStr">
        <is>
          <t>SF</t>
        </is>
      </c>
      <c r="D66" s="17" t="n">
        <v>6</v>
      </c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4" t="inlineStr"/>
      <c r="B69" s="15" t="n"/>
      <c r="C69" s="16" t="inlineStr"/>
      <c r="D69" s="17" t="n"/>
      <c r="E69" s="18">
        <f>IF(B69="","",B69*D69)</f>
        <v/>
      </c>
    </row>
    <row r="70">
      <c r="A70" s="19" t="inlineStr">
        <is>
          <t>Flooring and Finishes Subtotal</t>
        </is>
      </c>
      <c r="B70" s="20" t="n"/>
      <c r="C70" s="20" t="n"/>
      <c r="D70" s="20" t="n"/>
      <c r="E70" s="21">
        <f>SUM(E62:E69)</f>
        <v/>
      </c>
    </row>
    <row r="72">
      <c r="A72" s="12" t="inlineStr">
        <is>
          <t>Plumbing</t>
        </is>
      </c>
      <c r="B72" s="12" t="inlineStr">
        <is>
          <t>Qty</t>
        </is>
      </c>
      <c r="C72" s="12" t="inlineStr">
        <is>
          <t>Unit</t>
        </is>
      </c>
      <c r="D72" s="13" t="inlineStr">
        <is>
          <t>Unit Cost</t>
        </is>
      </c>
      <c r="E72" s="13" t="inlineStr">
        <is>
          <t>Total</t>
        </is>
      </c>
    </row>
    <row r="73">
      <c r="A73" s="14" t="inlineStr">
        <is>
          <t>Restroom fixtures (toilet and lavatory)</t>
        </is>
      </c>
      <c r="B73" s="15" t="n">
        <v>2</v>
      </c>
      <c r="C73" s="16" t="inlineStr">
        <is>
          <t>each</t>
        </is>
      </c>
      <c r="D73" s="17" t="n">
        <v>2400</v>
      </c>
      <c r="E73" s="18">
        <f>IF(B73="","",B73*D73)</f>
        <v/>
      </c>
    </row>
    <row r="74">
      <c r="A74" s="14" t="inlineStr">
        <is>
          <t>Plumbing rough-in and tie-ins</t>
        </is>
      </c>
      <c r="B74" s="15" t="n">
        <v>1</v>
      </c>
      <c r="C74" s="16" t="inlineStr">
        <is>
          <t>lot</t>
        </is>
      </c>
      <c r="D74" s="17" t="n">
        <v>7500</v>
      </c>
      <c r="E74" s="18">
        <f>IF(B74="","",B74*D74)</f>
        <v/>
      </c>
    </row>
    <row r="75">
      <c r="A75" s="14" t="inlineStr">
        <is>
          <t>Water heater (point-of-use)</t>
        </is>
      </c>
      <c r="B75" s="15" t="n">
        <v>1</v>
      </c>
      <c r="C75" s="16" t="inlineStr">
        <is>
          <t>each</t>
        </is>
      </c>
      <c r="D75" s="17" t="n">
        <v>1200</v>
      </c>
      <c r="E75" s="18">
        <f>IF(B75="","",B75*D75)</f>
        <v/>
      </c>
    </row>
    <row r="76">
      <c r="A76" s="14" t="inlineStr">
        <is>
          <t>Mop sink</t>
        </is>
      </c>
      <c r="B76" s="15" t="n">
        <v>1</v>
      </c>
      <c r="C76" s="16" t="inlineStr">
        <is>
          <t>each</t>
        </is>
      </c>
      <c r="D76" s="17" t="n">
        <v>1400</v>
      </c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4" t="inlineStr"/>
      <c r="B79" s="15" t="n"/>
      <c r="C79" s="16" t="inlineStr"/>
      <c r="D79" s="17" t="n"/>
      <c r="E79" s="18">
        <f>IF(B79="","",B79*D79)</f>
        <v/>
      </c>
    </row>
    <row r="80">
      <c r="A80" s="19" t="inlineStr">
        <is>
          <t>Plumbing Subtotal</t>
        </is>
      </c>
      <c r="B80" s="20" t="n"/>
      <c r="C80" s="20" t="n"/>
      <c r="D80" s="20" t="n"/>
      <c r="E80" s="21">
        <f>SUM(E73:E79)</f>
        <v/>
      </c>
    </row>
    <row r="82">
      <c r="A82" s="12" t="inlineStr">
        <is>
          <t>HVAC</t>
        </is>
      </c>
      <c r="B82" s="12" t="inlineStr">
        <is>
          <t>Qty</t>
        </is>
      </c>
      <c r="C82" s="12" t="inlineStr">
        <is>
          <t>Unit</t>
        </is>
      </c>
      <c r="D82" s="13" t="inlineStr">
        <is>
          <t>Unit Cost</t>
        </is>
      </c>
      <c r="E82" s="13" t="inlineStr">
        <is>
          <t>Total</t>
        </is>
      </c>
    </row>
    <row r="83">
      <c r="A83" s="14" t="inlineStr">
        <is>
          <t>Ductwork modifications</t>
        </is>
      </c>
      <c r="B83" s="15" t="n">
        <v>220</v>
      </c>
      <c r="C83" s="16" t="inlineStr">
        <is>
          <t>lin ft</t>
        </is>
      </c>
      <c r="D83" s="17" t="n">
        <v>18</v>
      </c>
      <c r="E83" s="18">
        <f>IF(B83="","",B83*D83)</f>
        <v/>
      </c>
    </row>
    <row r="84">
      <c r="A84" s="14" t="inlineStr">
        <is>
          <t>Supply diffusers and return grilles</t>
        </is>
      </c>
      <c r="B84" s="15" t="n">
        <v>18</v>
      </c>
      <c r="C84" s="16" t="inlineStr">
        <is>
          <t>each</t>
        </is>
      </c>
      <c r="D84" s="17" t="n">
        <v>175</v>
      </c>
      <c r="E84" s="18">
        <f>IF(B84="","",B84*D84)</f>
        <v/>
      </c>
    </row>
    <row r="85">
      <c r="A85" s="14" t="inlineStr">
        <is>
          <t>Thermostat and controls</t>
        </is>
      </c>
      <c r="B85" s="15" t="n">
        <v>2</v>
      </c>
      <c r="C85" s="16" t="inlineStr">
        <is>
          <t>each</t>
        </is>
      </c>
      <c r="D85" s="17" t="n">
        <v>450</v>
      </c>
      <c r="E85" s="18">
        <f>IF(B85="","",B85*D85)</f>
        <v/>
      </c>
    </row>
    <row r="86">
      <c r="A86" s="14" t="inlineStr">
        <is>
          <t>Restroom exhaust fan</t>
        </is>
      </c>
      <c r="B86" s="15" t="n">
        <v>2</v>
      </c>
      <c r="C86" s="16" t="inlineStr">
        <is>
          <t>each</t>
        </is>
      </c>
      <c r="D86" s="17" t="n">
        <v>500</v>
      </c>
      <c r="E86" s="18">
        <f>IF(B86="","",B86*D86)</f>
        <v/>
      </c>
    </row>
    <row r="87">
      <c r="A87" s="14" t="inlineStr">
        <is>
          <t>Test and balance</t>
        </is>
      </c>
      <c r="B87" s="15" t="n">
        <v>1</v>
      </c>
      <c r="C87" s="16" t="inlineStr">
        <is>
          <t>lot</t>
        </is>
      </c>
      <c r="D87" s="17" t="n">
        <v>2200</v>
      </c>
      <c r="E87" s="18">
        <f>IF(B87="","",B87*D87)</f>
        <v/>
      </c>
    </row>
    <row r="88">
      <c r="A88" s="14" t="inlineStr"/>
      <c r="B88" s="15" t="n"/>
      <c r="C88" s="16" t="inlineStr"/>
      <c r="D88" s="17" t="n"/>
      <c r="E88" s="18">
        <f>IF(B88="","",B88*D88)</f>
        <v/>
      </c>
    </row>
    <row r="89">
      <c r="A89" s="14" t="inlineStr"/>
      <c r="B89" s="15" t="n"/>
      <c r="C89" s="16" t="inlineStr"/>
      <c r="D89" s="17" t="n"/>
      <c r="E89" s="18">
        <f>IF(B89="","",B89*D89)</f>
        <v/>
      </c>
    </row>
    <row r="90">
      <c r="A90" s="14" t="inlineStr"/>
      <c r="B90" s="15" t="n"/>
      <c r="C90" s="16" t="inlineStr"/>
      <c r="D90" s="17" t="n"/>
      <c r="E90" s="18">
        <f>IF(B90="","",B90*D90)</f>
        <v/>
      </c>
    </row>
    <row r="91">
      <c r="A91" s="19" t="inlineStr">
        <is>
          <t>HVAC Subtotal</t>
        </is>
      </c>
      <c r="B91" s="20" t="n"/>
      <c r="C91" s="20" t="n"/>
      <c r="D91" s="20" t="n"/>
      <c r="E91" s="21">
        <f>SUM(E83:E90)</f>
        <v/>
      </c>
    </row>
    <row r="93">
      <c r="A93" s="12" t="inlineStr">
        <is>
          <t>Electrical and Lighting</t>
        </is>
      </c>
      <c r="B93" s="12" t="inlineStr">
        <is>
          <t>Qty</t>
        </is>
      </c>
      <c r="C93" s="12" t="inlineStr">
        <is>
          <t>Unit</t>
        </is>
      </c>
      <c r="D93" s="13" t="inlineStr">
        <is>
          <t>Unit Cost</t>
        </is>
      </c>
      <c r="E93" s="13" t="inlineStr">
        <is>
          <t>Total</t>
        </is>
      </c>
    </row>
    <row r="94">
      <c r="A94" s="14" t="inlineStr">
        <is>
          <t>Panel and branch circuit modifications</t>
        </is>
      </c>
      <c r="B94" s="15" t="n">
        <v>1</v>
      </c>
      <c r="C94" s="16" t="inlineStr">
        <is>
          <t>lot</t>
        </is>
      </c>
      <c r="D94" s="17" t="n">
        <v>4500</v>
      </c>
      <c r="E94" s="18">
        <f>IF(B94="","",B94*D94)</f>
        <v/>
      </c>
    </row>
    <row r="95">
      <c r="A95" s="14" t="inlineStr">
        <is>
          <t>Power and receptacles</t>
        </is>
      </c>
      <c r="B95" s="15" t="n">
        <v>3500</v>
      </c>
      <c r="C95" s="16" t="inlineStr">
        <is>
          <t>SF</t>
        </is>
      </c>
      <c r="D95" s="17" t="n">
        <v>4</v>
      </c>
      <c r="E95" s="18">
        <f>IF(B95="","",B95*D95)</f>
        <v/>
      </c>
    </row>
    <row r="96">
      <c r="A96" s="14" t="inlineStr">
        <is>
          <t>2x4 LED troffer (recessed)</t>
        </is>
      </c>
      <c r="B96" s="15" t="n">
        <v>28</v>
      </c>
      <c r="C96" s="16" t="inlineStr">
        <is>
          <t>each</t>
        </is>
      </c>
      <c r="D96" s="17" t="n">
        <v>285</v>
      </c>
      <c r="E96" s="18">
        <f>IF(B96="","",B96*D96)</f>
        <v/>
      </c>
    </row>
    <row r="97">
      <c r="A97" s="14" t="inlineStr">
        <is>
          <t>LED track and display lighting</t>
        </is>
      </c>
      <c r="B97" s="15" t="n">
        <v>40</v>
      </c>
      <c r="C97" s="16" t="inlineStr">
        <is>
          <t>lin ft</t>
        </is>
      </c>
      <c r="D97" s="17" t="n">
        <v>65</v>
      </c>
      <c r="E97" s="18">
        <f>IF(B97="","",B97*D97)</f>
        <v/>
      </c>
    </row>
    <row r="98">
      <c r="A98" s="14" t="inlineStr">
        <is>
          <t>Data and POS cabling</t>
        </is>
      </c>
      <c r="B98" s="15" t="n">
        <v>10</v>
      </c>
      <c r="C98" s="16" t="inlineStr">
        <is>
          <t>each</t>
        </is>
      </c>
      <c r="D98" s="17" t="n">
        <v>135</v>
      </c>
      <c r="E98" s="18">
        <f>IF(B98="","",B98*D98)</f>
        <v/>
      </c>
    </row>
    <row r="99">
      <c r="A99" s="14" t="inlineStr">
        <is>
          <t>Exit signs and emergency lights</t>
        </is>
      </c>
      <c r="B99" s="15" t="n">
        <v>6</v>
      </c>
      <c r="C99" s="16" t="inlineStr">
        <is>
          <t>each</t>
        </is>
      </c>
      <c r="D99" s="17" t="n">
        <v>275</v>
      </c>
      <c r="E99" s="18">
        <f>IF(B99="","",B99*D99)</f>
        <v/>
      </c>
    </row>
    <row r="100">
      <c r="A100" s="14" t="inlineStr"/>
      <c r="B100" s="15" t="n"/>
      <c r="C100" s="16" t="inlineStr"/>
      <c r="D100" s="17" t="n"/>
      <c r="E100" s="18">
        <f>IF(B100="","",B100*D100)</f>
        <v/>
      </c>
    </row>
    <row r="101">
      <c r="A101" s="14" t="inlineStr"/>
      <c r="B101" s="15" t="n"/>
      <c r="C101" s="16" t="inlineStr"/>
      <c r="D101" s="17" t="n"/>
      <c r="E101" s="18">
        <f>IF(B101="","",B101*D101)</f>
        <v/>
      </c>
    </row>
    <row r="102">
      <c r="A102" s="14" t="inlineStr"/>
      <c r="B102" s="15" t="n"/>
      <c r="C102" s="16" t="inlineStr"/>
      <c r="D102" s="17" t="n"/>
      <c r="E102" s="18">
        <f>IF(B102="","",B102*D102)</f>
        <v/>
      </c>
    </row>
    <row r="103">
      <c r="A103" s="19" t="inlineStr">
        <is>
          <t>Electrical and Lighting Subtotal</t>
        </is>
      </c>
      <c r="B103" s="20" t="n"/>
      <c r="C103" s="20" t="n"/>
      <c r="D103" s="20" t="n"/>
      <c r="E103" s="21">
        <f>SUM(E94:E102)</f>
        <v/>
      </c>
    </row>
    <row r="105">
      <c r="A105" s="12" t="inlineStr">
        <is>
          <t>Fire and Life Safety, Specialties</t>
        </is>
      </c>
      <c r="B105" s="12" t="inlineStr">
        <is>
          <t>Qty</t>
        </is>
      </c>
      <c r="C105" s="12" t="inlineStr">
        <is>
          <t>Unit</t>
        </is>
      </c>
      <c r="D105" s="13" t="inlineStr">
        <is>
          <t>Unit Cost</t>
        </is>
      </c>
      <c r="E105" s="13" t="inlineStr">
        <is>
          <t>Total</t>
        </is>
      </c>
    </row>
    <row r="106">
      <c r="A106" s="14" t="inlineStr">
        <is>
          <t>Fire sprinkler head relocations</t>
        </is>
      </c>
      <c r="B106" s="15" t="n">
        <v>16</v>
      </c>
      <c r="C106" s="16" t="inlineStr">
        <is>
          <t>each</t>
        </is>
      </c>
      <c r="D106" s="17" t="n">
        <v>285</v>
      </c>
      <c r="E106" s="18">
        <f>IF(B106="","",B106*D106)</f>
        <v/>
      </c>
    </row>
    <row r="107">
      <c r="A107" s="14" t="inlineStr">
        <is>
          <t>Fire alarm devices</t>
        </is>
      </c>
      <c r="B107" s="15" t="n">
        <v>8</v>
      </c>
      <c r="C107" s="16" t="inlineStr">
        <is>
          <t>each</t>
        </is>
      </c>
      <c r="D107" s="17" t="n">
        <v>325</v>
      </c>
      <c r="E107" s="18">
        <f>IF(B107="","",B107*D107)</f>
        <v/>
      </c>
    </row>
    <row r="108">
      <c r="A108" s="14" t="inlineStr">
        <is>
          <t>Restroom accessories and ADA signage</t>
        </is>
      </c>
      <c r="B108" s="15" t="n">
        <v>1</v>
      </c>
      <c r="C108" s="16" t="inlineStr">
        <is>
          <t>lot</t>
        </is>
      </c>
      <c r="D108" s="17" t="n">
        <v>1800</v>
      </c>
      <c r="E108" s="18">
        <f>IF(B108="","",B108*D108)</f>
        <v/>
      </c>
    </row>
    <row r="109">
      <c r="A109" s="14" t="inlineStr">
        <is>
          <t>Fire extinguisher and cabinet</t>
        </is>
      </c>
      <c r="B109" s="15" t="n">
        <v>2</v>
      </c>
      <c r="C109" s="16" t="inlineStr">
        <is>
          <t>each</t>
        </is>
      </c>
      <c r="D109" s="17" t="n">
        <v>185</v>
      </c>
      <c r="E109" s="18">
        <f>IF(B109="","",B109*D109)</f>
        <v/>
      </c>
    </row>
    <row r="110">
      <c r="A110" s="14" t="inlineStr"/>
      <c r="B110" s="15" t="n"/>
      <c r="C110" s="16" t="inlineStr"/>
      <c r="D110" s="17" t="n"/>
      <c r="E110" s="18">
        <f>IF(B110="","",B110*D110)</f>
        <v/>
      </c>
    </row>
    <row r="111">
      <c r="A111" s="14" t="inlineStr"/>
      <c r="B111" s="15" t="n"/>
      <c r="C111" s="16" t="inlineStr"/>
      <c r="D111" s="17" t="n"/>
      <c r="E111" s="18">
        <f>IF(B111="","",B111*D111)</f>
        <v/>
      </c>
    </row>
    <row r="112">
      <c r="A112" s="14" t="inlineStr"/>
      <c r="B112" s="15" t="n"/>
      <c r="C112" s="16" t="inlineStr"/>
      <c r="D112" s="17" t="n"/>
      <c r="E112" s="18">
        <f>IF(B112="","",B112*D112)</f>
        <v/>
      </c>
    </row>
    <row r="113">
      <c r="A113" s="19" t="inlineStr">
        <is>
          <t>Fire and Life Safety, Specialties Subtotal</t>
        </is>
      </c>
      <c r="B113" s="20" t="n"/>
      <c r="C113" s="20" t="n"/>
      <c r="D113" s="20" t="n"/>
      <c r="E113" s="21">
        <f>SUM(E106:E112)</f>
        <v/>
      </c>
    </row>
    <row r="115">
      <c r="A115" s="22" t="inlineStr">
        <is>
          <t>Summary</t>
        </is>
      </c>
    </row>
    <row r="116">
      <c r="A116" s="23" t="inlineStr">
        <is>
          <t>General Conditions</t>
        </is>
      </c>
      <c r="E116" s="24">
        <f>E21</f>
        <v/>
      </c>
    </row>
    <row r="117">
      <c r="A117" s="23" t="inlineStr">
        <is>
          <t>Demolition</t>
        </is>
      </c>
      <c r="E117" s="24">
        <f>E32</f>
        <v/>
      </c>
    </row>
    <row r="118">
      <c r="A118" s="23" t="inlineStr">
        <is>
          <t>Framing and Insulation</t>
        </is>
      </c>
      <c r="E118" s="24">
        <f>E41</f>
        <v/>
      </c>
    </row>
    <row r="119">
      <c r="A119" s="23" t="inlineStr">
        <is>
          <t>Doors and Hardware</t>
        </is>
      </c>
      <c r="E119" s="24">
        <f>E50</f>
        <v/>
      </c>
    </row>
    <row r="120">
      <c r="A120" s="23" t="inlineStr">
        <is>
          <t>Drywall and Ceilings</t>
        </is>
      </c>
      <c r="E120" s="24">
        <f>E59</f>
        <v/>
      </c>
    </row>
    <row r="121">
      <c r="A121" s="23" t="inlineStr">
        <is>
          <t>Flooring and Finishes</t>
        </is>
      </c>
      <c r="E121" s="24">
        <f>E70</f>
        <v/>
      </c>
    </row>
    <row r="122">
      <c r="A122" s="23" t="inlineStr">
        <is>
          <t>Plumbing</t>
        </is>
      </c>
      <c r="E122" s="24">
        <f>E80</f>
        <v/>
      </c>
    </row>
    <row r="123">
      <c r="A123" s="23" t="inlineStr">
        <is>
          <t>HVAC</t>
        </is>
      </c>
      <c r="E123" s="24">
        <f>E91</f>
        <v/>
      </c>
    </row>
    <row r="124">
      <c r="A124" s="23" t="inlineStr">
        <is>
          <t>Electrical and Lighting</t>
        </is>
      </c>
      <c r="E124" s="24">
        <f>E103</f>
        <v/>
      </c>
    </row>
    <row r="125">
      <c r="A125" s="23" t="inlineStr">
        <is>
          <t>Fire and Life Safety, Specialties</t>
        </is>
      </c>
      <c r="E125" s="24">
        <f>E113</f>
        <v/>
      </c>
    </row>
    <row r="126">
      <c r="A126" s="7" t="inlineStr">
        <is>
          <t>Direct Cost Subtotal</t>
        </is>
      </c>
      <c r="E126" s="25">
        <f>E21+E32+E41+E50+E59+E70+E80+E91+E103+E113</f>
        <v/>
      </c>
    </row>
    <row r="127">
      <c r="A127" s="23" t="inlineStr">
        <is>
          <t>Overhead</t>
        </is>
      </c>
      <c r="D127" s="26" t="n">
        <v>0.1</v>
      </c>
      <c r="E127" s="24">
        <f>E126*D127</f>
        <v/>
      </c>
    </row>
    <row r="128">
      <c r="A128" s="23" t="inlineStr">
        <is>
          <t>Profit (on direct cost + overhead)</t>
        </is>
      </c>
      <c r="D128" s="26" t="n">
        <v>0.08</v>
      </c>
      <c r="E128" s="24">
        <f>(E126+E127)*D128</f>
        <v/>
      </c>
    </row>
    <row r="129">
      <c r="A129" s="27" t="inlineStr">
        <is>
          <t>TOTAL ESTIMATE</t>
        </is>
      </c>
      <c r="B129" s="28" t="n"/>
      <c r="C129" s="28" t="n"/>
      <c r="D129" s="28" t="n"/>
      <c r="E129" s="29">
        <f>E126+E127+E128</f>
        <v/>
      </c>
    </row>
    <row r="131">
      <c r="A131" s="7" t="inlineStr">
        <is>
          <t>Scope of work</t>
        </is>
      </c>
    </row>
    <row r="132" ht="15" customHeight="1">
      <c r="A132" s="30" t="inlineStr">
        <is>
          <t>[Describe the work included in this estimate.]</t>
        </is>
      </c>
    </row>
    <row r="134">
      <c r="A134" s="7" t="inlineStr">
        <is>
          <t>Exclusions</t>
        </is>
      </c>
    </row>
    <row r="135" ht="30" customHeight="1">
      <c r="A135" s="30" t="inlineStr">
        <is>
          <t>[List anything not included, such as permits, repairs to hidden conditions, or work by others.]</t>
        </is>
      </c>
    </row>
    <row r="137">
      <c r="A137" s="7" t="inlineStr">
        <is>
          <t>Timeline</t>
        </is>
      </c>
    </row>
    <row r="138" ht="15" customHeight="1">
      <c r="A138" s="30" t="inlineStr">
        <is>
          <t>Estimated [X] working days from start, weather and inspections permitting.</t>
        </is>
      </c>
    </row>
    <row r="140">
      <c r="A140" s="7" t="inlineStr">
        <is>
          <t>Payment terms</t>
        </is>
      </c>
    </row>
    <row r="141" ht="15" customHeight="1">
      <c r="A141" s="30" t="inlineStr">
        <is>
          <t>50% deposit at scheduling, 50% due at completion.</t>
        </is>
      </c>
    </row>
    <row r="143">
      <c r="A143" s="7" t="inlineStr">
        <is>
          <t>Warranty</t>
        </is>
      </c>
    </row>
    <row r="144" ht="15" customHeight="1">
      <c r="A144" s="30" t="inlineStr">
        <is>
          <t>1-year workmanship warranty. Manufacturer warranties apply to materials.</t>
        </is>
      </c>
    </row>
    <row r="146">
      <c r="A146" s="7" t="inlineStr">
        <is>
          <t>License and insurance</t>
        </is>
      </c>
    </row>
    <row r="147" ht="15" customHeight="1">
      <c r="A147" s="30" t="inlineStr">
        <is>
          <t>License #[number]. Insured by [carrier], policy #[number].</t>
        </is>
      </c>
    </row>
    <row r="149">
      <c r="A149" s="23" t="inlineStr">
        <is>
          <t>Customer signature: ______________________________</t>
        </is>
      </c>
      <c r="D149" s="23" t="inlineStr">
        <is>
          <t>Date: ____________</t>
        </is>
      </c>
    </row>
    <row r="151">
      <c r="A151" s="31" t="inlineStr">
        <is>
          <t>Template by Projul · projul.com</t>
        </is>
      </c>
    </row>
  </sheetData>
  <mergeCells count="8">
    <mergeCell ref="A147:E147"/>
    <mergeCell ref="A10:E10"/>
    <mergeCell ref="A138:E138"/>
    <mergeCell ref="A1:E1"/>
    <mergeCell ref="A132:E132"/>
    <mergeCell ref="A141:E141"/>
    <mergeCell ref="A135:E135"/>
    <mergeCell ref="A144:E144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Commercial Tenant Improvement Estimate: Office Suite TI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tenant improvement estimate template covers a roughly 3,000 SF office suite with reception, private offices, a conference room, and a break room. Adjust quantities and unit costs for your space.</t>
        </is>
      </c>
    </row>
    <row r="12">
      <c r="A12" s="12" t="inlineStr">
        <is>
          <t>General Conditions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Building permit and plan review</t>
        </is>
      </c>
      <c r="B13" s="15" t="n">
        <v>1</v>
      </c>
      <c r="C13" s="16" t="inlineStr">
        <is>
          <t>lot</t>
        </is>
      </c>
      <c r="D13" s="17" t="n">
        <v>2800</v>
      </c>
      <c r="E13" s="18">
        <f>IF(B13="","",B13*D13)</f>
        <v/>
      </c>
    </row>
    <row r="14">
      <c r="A14" s="14" t="inlineStr">
        <is>
          <t>Project management and supervision</t>
        </is>
      </c>
      <c r="B14" s="15" t="n">
        <v>1</v>
      </c>
      <c r="C14" s="16" t="inlineStr">
        <is>
          <t>lot</t>
        </is>
      </c>
      <c r="D14" s="17" t="n">
        <v>6500</v>
      </c>
      <c r="E14" s="18">
        <f>IF(B14="","",B14*D14)</f>
        <v/>
      </c>
    </row>
    <row r="15">
      <c r="A15" s="14" t="inlineStr">
        <is>
          <t>Floor and elevator protection</t>
        </is>
      </c>
      <c r="B15" s="15" t="n">
        <v>1</v>
      </c>
      <c r="C15" s="16" t="inlineStr">
        <is>
          <t>lot</t>
        </is>
      </c>
      <c r="D15" s="17" t="n">
        <v>1600</v>
      </c>
      <c r="E15" s="18">
        <f>IF(B15="","",B15*D15)</f>
        <v/>
      </c>
    </row>
    <row r="16">
      <c r="A16" s="14" t="inlineStr">
        <is>
          <t>Debris bin</t>
        </is>
      </c>
      <c r="B16" s="15" t="n">
        <v>2</v>
      </c>
      <c r="C16" s="16" t="inlineStr">
        <is>
          <t>each</t>
        </is>
      </c>
      <c r="D16" s="17" t="n">
        <v>650</v>
      </c>
      <c r="E16" s="18">
        <f>IF(B16="","",B16*D16)</f>
        <v/>
      </c>
    </row>
    <row r="17">
      <c r="A17" s="14" t="inlineStr">
        <is>
          <t>Final construction clean</t>
        </is>
      </c>
      <c r="B17" s="15" t="n">
        <v>3000</v>
      </c>
      <c r="C17" s="16" t="inlineStr">
        <is>
          <t>SF</t>
        </is>
      </c>
      <c r="D17" s="17" t="n">
        <v>0.6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General Conditions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Demolition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Selective interior demolition</t>
        </is>
      </c>
      <c r="B24" s="15" t="n">
        <v>3000</v>
      </c>
      <c r="C24" s="16" t="inlineStr">
        <is>
          <t>SF</t>
        </is>
      </c>
      <c r="D24" s="17" t="n">
        <v>2.25</v>
      </c>
      <c r="E24" s="18">
        <f>IF(B24="","",B24*D24)</f>
        <v/>
      </c>
    </row>
    <row r="25">
      <c r="A25" s="14" t="inlineStr">
        <is>
          <t>Ceiling grid removal (partial)</t>
        </is>
      </c>
      <c r="B25" s="15" t="n">
        <v>1200</v>
      </c>
      <c r="C25" s="16" t="inlineStr">
        <is>
          <t>SF</t>
        </is>
      </c>
      <c r="D25" s="17" t="n">
        <v>0.85</v>
      </c>
      <c r="E25" s="18">
        <f>IF(B25="","",B25*D25)</f>
        <v/>
      </c>
    </row>
    <row r="26">
      <c r="A26" s="14" t="inlineStr">
        <is>
          <t>Carpet removal</t>
        </is>
      </c>
      <c r="B26" s="15" t="n">
        <v>2000</v>
      </c>
      <c r="C26" s="16" t="inlineStr">
        <is>
          <t>SF</t>
        </is>
      </c>
      <c r="D26" s="17" t="n">
        <v>1.25</v>
      </c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9" t="inlineStr">
        <is>
          <t>Demolition Subtotal</t>
        </is>
      </c>
      <c r="B30" s="20" t="n"/>
      <c r="C30" s="20" t="n"/>
      <c r="D30" s="20" t="n"/>
      <c r="E30" s="21">
        <f>SUM(E24:E29)</f>
        <v/>
      </c>
    </row>
    <row r="32">
      <c r="A32" s="12" t="inlineStr">
        <is>
          <t>Framing and Drywall</t>
        </is>
      </c>
      <c r="B32" s="12" t="inlineStr">
        <is>
          <t>Qty</t>
        </is>
      </c>
      <c r="C32" s="12" t="inlineStr">
        <is>
          <t>Unit</t>
        </is>
      </c>
      <c r="D32" s="13" t="inlineStr">
        <is>
          <t>Unit Cost</t>
        </is>
      </c>
      <c r="E32" s="13" t="inlineStr">
        <is>
          <t>Total</t>
        </is>
      </c>
    </row>
    <row r="33">
      <c r="A33" s="14" t="inlineStr">
        <is>
          <t>Metal stud framing (3-5/8 in, 25 ga)</t>
        </is>
      </c>
      <c r="B33" s="15" t="n">
        <v>2400</v>
      </c>
      <c r="C33" s="16" t="inlineStr">
        <is>
          <t>SF</t>
        </is>
      </c>
      <c r="D33" s="17" t="n">
        <v>3.75</v>
      </c>
      <c r="E33" s="18">
        <f>IF(B33="","",B33*D33)</f>
        <v/>
      </c>
    </row>
    <row r="34">
      <c r="A34" s="14" t="inlineStr">
        <is>
          <t>Wall insulation (R-11 sound batts)</t>
        </is>
      </c>
      <c r="B34" s="15" t="n">
        <v>2400</v>
      </c>
      <c r="C34" s="16" t="inlineStr">
        <is>
          <t>SF</t>
        </is>
      </c>
      <c r="D34" s="17" t="n">
        <v>1.25</v>
      </c>
      <c r="E34" s="18">
        <f>IF(B34="","",B34*D34)</f>
        <v/>
      </c>
    </row>
    <row r="35">
      <c r="A35" s="14" t="inlineStr">
        <is>
          <t>Drywall 5/8 in, hung and taped (Level 4)</t>
        </is>
      </c>
      <c r="B35" s="15" t="n">
        <v>4800</v>
      </c>
      <c r="C35" s="16" t="inlineStr">
        <is>
          <t>SF</t>
        </is>
      </c>
      <c r="D35" s="17" t="n">
        <v>4.5</v>
      </c>
      <c r="E35" s="18">
        <f>IF(B35="","",B35*D35)</f>
        <v/>
      </c>
    </row>
    <row r="36">
      <c r="A36" s="14" t="inlineStr">
        <is>
          <t>Demising wall sound seal and blocking</t>
        </is>
      </c>
      <c r="B36" s="15" t="n">
        <v>1</v>
      </c>
      <c r="C36" s="16" t="inlineStr">
        <is>
          <t>lot</t>
        </is>
      </c>
      <c r="D36" s="17" t="n">
        <v>1500</v>
      </c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9" t="inlineStr">
        <is>
          <t>Framing and Drywall Subtotal</t>
        </is>
      </c>
      <c r="B40" s="20" t="n"/>
      <c r="C40" s="20" t="n"/>
      <c r="D40" s="20" t="n"/>
      <c r="E40" s="21">
        <f>SUM(E33:E39)</f>
        <v/>
      </c>
    </row>
    <row r="42">
      <c r="A42" s="12" t="inlineStr">
        <is>
          <t>Doors and Hardware</t>
        </is>
      </c>
      <c r="B42" s="12" t="inlineStr">
        <is>
          <t>Qty</t>
        </is>
      </c>
      <c r="C42" s="12" t="inlineStr">
        <is>
          <t>Unit</t>
        </is>
      </c>
      <c r="D42" s="13" t="inlineStr">
        <is>
          <t>Unit Cost</t>
        </is>
      </c>
      <c r="E42" s="13" t="inlineStr">
        <is>
          <t>Total</t>
        </is>
      </c>
    </row>
    <row r="43">
      <c r="A43" s="14" t="inlineStr">
        <is>
          <t>Solid core wood door with frame and hardware</t>
        </is>
      </c>
      <c r="B43" s="15" t="n">
        <v>8</v>
      </c>
      <c r="C43" s="16" t="inlineStr">
        <is>
          <t>each</t>
        </is>
      </c>
      <c r="D43" s="17" t="n">
        <v>1250</v>
      </c>
      <c r="E43" s="18">
        <f>IF(B43="","",B43*D43)</f>
        <v/>
      </c>
    </row>
    <row r="44">
      <c r="A44" s="14" t="inlineStr">
        <is>
          <t>Sidelite glass at offices</t>
        </is>
      </c>
      <c r="B44" s="15" t="n">
        <v>6</v>
      </c>
      <c r="C44" s="16" t="inlineStr">
        <is>
          <t>each</t>
        </is>
      </c>
      <c r="D44" s="17" t="n">
        <v>1100</v>
      </c>
      <c r="E44" s="18">
        <f>IF(B44="","",B44*D44)</f>
        <v/>
      </c>
    </row>
    <row r="45">
      <c r="A45" s="14" t="inlineStr">
        <is>
          <t>Glass entry door (suite)</t>
        </is>
      </c>
      <c r="B45" s="15" t="n">
        <v>1</v>
      </c>
      <c r="C45" s="16" t="inlineStr">
        <is>
          <t>each</t>
        </is>
      </c>
      <c r="D45" s="17" t="n">
        <v>2400</v>
      </c>
      <c r="E45" s="18">
        <f>IF(B45="","",B45*D45)</f>
        <v/>
      </c>
    </row>
    <row r="46">
      <c r="A46" s="14" t="inlineStr">
        <is>
          <t>Conference room glass door</t>
        </is>
      </c>
      <c r="B46" s="15" t="n">
        <v>1</v>
      </c>
      <c r="C46" s="16" t="inlineStr">
        <is>
          <t>each</t>
        </is>
      </c>
      <c r="D46" s="17" t="n">
        <v>1800</v>
      </c>
      <c r="E46" s="18">
        <f>IF(B46="","",B46*D46)</f>
        <v/>
      </c>
    </row>
    <row r="47">
      <c r="A47" s="14" t="inlineStr">
        <is>
          <t>Card reader and access control</t>
        </is>
      </c>
      <c r="B47" s="15" t="n">
        <v>1</v>
      </c>
      <c r="C47" s="16" t="inlineStr">
        <is>
          <t>each</t>
        </is>
      </c>
      <c r="D47" s="17" t="n">
        <v>950</v>
      </c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9" t="inlineStr">
        <is>
          <t>Doors and Hardware Subtotal</t>
        </is>
      </c>
      <c r="B51" s="20" t="n"/>
      <c r="C51" s="20" t="n"/>
      <c r="D51" s="20" t="n"/>
      <c r="E51" s="21">
        <f>SUM(E43:E50)</f>
        <v/>
      </c>
    </row>
    <row r="53">
      <c r="A53" s="12" t="inlineStr">
        <is>
          <t>Ceilings and Finishes</t>
        </is>
      </c>
      <c r="B53" s="12" t="inlineStr">
        <is>
          <t>Qty</t>
        </is>
      </c>
      <c r="C53" s="12" t="inlineStr">
        <is>
          <t>Unit</t>
        </is>
      </c>
      <c r="D53" s="13" t="inlineStr">
        <is>
          <t>Unit Cost</t>
        </is>
      </c>
      <c r="E53" s="13" t="inlineStr">
        <is>
          <t>Total</t>
        </is>
      </c>
    </row>
    <row r="54">
      <c r="A54" s="14" t="inlineStr">
        <is>
          <t>2x2 acoustical ceiling grid and tile</t>
        </is>
      </c>
      <c r="B54" s="15" t="n">
        <v>3000</v>
      </c>
      <c r="C54" s="16" t="inlineStr">
        <is>
          <t>SF</t>
        </is>
      </c>
      <c r="D54" s="17" t="n">
        <v>5</v>
      </c>
      <c r="E54" s="18">
        <f>IF(B54="","",B54*D54)</f>
        <v/>
      </c>
    </row>
    <row r="55">
      <c r="A55" s="14" t="inlineStr">
        <is>
          <t>Carpet tile (offices and open area)</t>
        </is>
      </c>
      <c r="B55" s="15" t="n">
        <v>2200</v>
      </c>
      <c r="C55" s="16" t="inlineStr">
        <is>
          <t>SF</t>
        </is>
      </c>
      <c r="D55" s="17" t="n">
        <v>5.25</v>
      </c>
      <c r="E55" s="18">
        <f>IF(B55="","",B55*D55)</f>
        <v/>
      </c>
    </row>
    <row r="56">
      <c r="A56" s="14" t="inlineStr">
        <is>
          <t>Luxury vinyl plank (reception, break room)</t>
        </is>
      </c>
      <c r="B56" s="15" t="n">
        <v>600</v>
      </c>
      <c r="C56" s="16" t="inlineStr">
        <is>
          <t>SF</t>
        </is>
      </c>
      <c r="D56" s="17" t="n">
        <v>6.5</v>
      </c>
      <c r="E56" s="18">
        <f>IF(B56="","",B56*D56)</f>
        <v/>
      </c>
    </row>
    <row r="57">
      <c r="A57" s="14" t="inlineStr">
        <is>
          <t>Rubber wall base</t>
        </is>
      </c>
      <c r="B57" s="15" t="n">
        <v>700</v>
      </c>
      <c r="C57" s="16" t="inlineStr">
        <is>
          <t>lin ft</t>
        </is>
      </c>
      <c r="D57" s="17" t="n">
        <v>3</v>
      </c>
      <c r="E57" s="18">
        <f>IF(B57="","",B57*D57)</f>
        <v/>
      </c>
    </row>
    <row r="58">
      <c r="A58" s="14" t="inlineStr">
        <is>
          <t>Interior paint (2 coats)</t>
        </is>
      </c>
      <c r="B58" s="15" t="n">
        <v>6800</v>
      </c>
      <c r="C58" s="16" t="inlineStr">
        <is>
          <t>SF</t>
        </is>
      </c>
      <c r="D58" s="17" t="n">
        <v>0.95</v>
      </c>
      <c r="E58" s="18">
        <f>IF(B58="","",B58*D58)</f>
        <v/>
      </c>
    </row>
    <row r="59">
      <c r="A59" s="14" t="inlineStr">
        <is>
          <t>Window shades</t>
        </is>
      </c>
      <c r="B59" s="15" t="n">
        <v>12</v>
      </c>
      <c r="C59" s="16" t="inlineStr">
        <is>
          <t>each</t>
        </is>
      </c>
      <c r="D59" s="17" t="n">
        <v>225</v>
      </c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9" t="inlineStr">
        <is>
          <t>Ceilings and Finishes Subtotal</t>
        </is>
      </c>
      <c r="B63" s="20" t="n"/>
      <c r="C63" s="20" t="n"/>
      <c r="D63" s="20" t="n"/>
      <c r="E63" s="21">
        <f>SUM(E54:E62)</f>
        <v/>
      </c>
    </row>
    <row r="65">
      <c r="A65" s="12" t="inlineStr">
        <is>
          <t>Millwork</t>
        </is>
      </c>
      <c r="B65" s="12" t="inlineStr">
        <is>
          <t>Qty</t>
        </is>
      </c>
      <c r="C65" s="12" t="inlineStr">
        <is>
          <t>Unit</t>
        </is>
      </c>
      <c r="D65" s="13" t="inlineStr">
        <is>
          <t>Unit Cost</t>
        </is>
      </c>
      <c r="E65" s="13" t="inlineStr">
        <is>
          <t>Total</t>
        </is>
      </c>
    </row>
    <row r="66">
      <c r="A66" s="14" t="inlineStr">
        <is>
          <t>Reception desk</t>
        </is>
      </c>
      <c r="B66" s="15" t="n">
        <v>1</v>
      </c>
      <c r="C66" s="16" t="inlineStr">
        <is>
          <t>lot</t>
        </is>
      </c>
      <c r="D66" s="17" t="n">
        <v>6500</v>
      </c>
      <c r="E66" s="18">
        <f>IF(B66="","",B66*D66)</f>
        <v/>
      </c>
    </row>
    <row r="67">
      <c r="A67" s="14" t="inlineStr">
        <is>
          <t>Break room cabinets and countertop</t>
        </is>
      </c>
      <c r="B67" s="15" t="n">
        <v>12</v>
      </c>
      <c r="C67" s="16" t="inlineStr">
        <is>
          <t>lin ft</t>
        </is>
      </c>
      <c r="D67" s="17" t="n">
        <v>285</v>
      </c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4" t="inlineStr"/>
      <c r="B69" s="15" t="n"/>
      <c r="C69" s="16" t="inlineStr"/>
      <c r="D69" s="17" t="n"/>
      <c r="E69" s="18">
        <f>IF(B69="","",B69*D69)</f>
        <v/>
      </c>
    </row>
    <row r="70">
      <c r="A70" s="14" t="inlineStr"/>
      <c r="B70" s="15" t="n"/>
      <c r="C70" s="16" t="inlineStr"/>
      <c r="D70" s="17" t="n"/>
      <c r="E70" s="18">
        <f>IF(B70="","",B70*D70)</f>
        <v/>
      </c>
    </row>
    <row r="71">
      <c r="A71" s="19" t="inlineStr">
        <is>
          <t>Millwork Subtotal</t>
        </is>
      </c>
      <c r="B71" s="20" t="n"/>
      <c r="C71" s="20" t="n"/>
      <c r="D71" s="20" t="n"/>
      <c r="E71" s="21">
        <f>SUM(E66:E70)</f>
        <v/>
      </c>
    </row>
    <row r="73">
      <c r="A73" s="12" t="inlineStr">
        <is>
          <t>Plumbing</t>
        </is>
      </c>
      <c r="B73" s="12" t="inlineStr">
        <is>
          <t>Qty</t>
        </is>
      </c>
      <c r="C73" s="12" t="inlineStr">
        <is>
          <t>Unit</t>
        </is>
      </c>
      <c r="D73" s="13" t="inlineStr">
        <is>
          <t>Unit Cost</t>
        </is>
      </c>
      <c r="E73" s="13" t="inlineStr">
        <is>
          <t>Total</t>
        </is>
      </c>
    </row>
    <row r="74">
      <c r="A74" s="14" t="inlineStr">
        <is>
          <t>Break room sink and faucet</t>
        </is>
      </c>
      <c r="B74" s="15" t="n">
        <v>1</v>
      </c>
      <c r="C74" s="16" t="inlineStr">
        <is>
          <t>each</t>
        </is>
      </c>
      <c r="D74" s="17" t="n">
        <v>1200</v>
      </c>
      <c r="E74" s="18">
        <f>IF(B74="","",B74*D74)</f>
        <v/>
      </c>
    </row>
    <row r="75">
      <c r="A75" s="14" t="inlineStr">
        <is>
          <t>Dishwasher or ice maker connection</t>
        </is>
      </c>
      <c r="B75" s="15" t="n">
        <v>1</v>
      </c>
      <c r="C75" s="16" t="inlineStr">
        <is>
          <t>each</t>
        </is>
      </c>
      <c r="D75" s="17" t="n">
        <v>350</v>
      </c>
      <c r="E75" s="18">
        <f>IF(B75="","",B75*D75)</f>
        <v/>
      </c>
    </row>
    <row r="76">
      <c r="A76" s="14" t="inlineStr">
        <is>
          <t>Point-of-use water heater</t>
        </is>
      </c>
      <c r="B76" s="15" t="n">
        <v>1</v>
      </c>
      <c r="C76" s="16" t="inlineStr">
        <is>
          <t>each</t>
        </is>
      </c>
      <c r="D76" s="17" t="n">
        <v>850</v>
      </c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4" t="inlineStr"/>
      <c r="B79" s="15" t="n"/>
      <c r="C79" s="16" t="inlineStr"/>
      <c r="D79" s="17" t="n"/>
      <c r="E79" s="18">
        <f>IF(B79="","",B79*D79)</f>
        <v/>
      </c>
    </row>
    <row r="80">
      <c r="A80" s="19" t="inlineStr">
        <is>
          <t>Plumbing Subtotal</t>
        </is>
      </c>
      <c r="B80" s="20" t="n"/>
      <c r="C80" s="20" t="n"/>
      <c r="D80" s="20" t="n"/>
      <c r="E80" s="21">
        <f>SUM(E74:E79)</f>
        <v/>
      </c>
    </row>
    <row r="82">
      <c r="A82" s="12" t="inlineStr">
        <is>
          <t>HVAC</t>
        </is>
      </c>
      <c r="B82" s="12" t="inlineStr">
        <is>
          <t>Qty</t>
        </is>
      </c>
      <c r="C82" s="12" t="inlineStr">
        <is>
          <t>Unit</t>
        </is>
      </c>
      <c r="D82" s="13" t="inlineStr">
        <is>
          <t>Unit Cost</t>
        </is>
      </c>
      <c r="E82" s="13" t="inlineStr">
        <is>
          <t>Total</t>
        </is>
      </c>
    </row>
    <row r="83">
      <c r="A83" s="14" t="inlineStr">
        <is>
          <t>VAV box relocation or addition</t>
        </is>
      </c>
      <c r="B83" s="15" t="n">
        <v>3</v>
      </c>
      <c r="C83" s="16" t="inlineStr">
        <is>
          <t>each</t>
        </is>
      </c>
      <c r="D83" s="17" t="n">
        <v>1800</v>
      </c>
      <c r="E83" s="18">
        <f>IF(B83="","",B83*D83)</f>
        <v/>
      </c>
    </row>
    <row r="84">
      <c r="A84" s="14" t="inlineStr">
        <is>
          <t>Ductwork modifications</t>
        </is>
      </c>
      <c r="B84" s="15" t="n">
        <v>160</v>
      </c>
      <c r="C84" s="16" t="inlineStr">
        <is>
          <t>lin ft</t>
        </is>
      </c>
      <c r="D84" s="17" t="n">
        <v>18</v>
      </c>
      <c r="E84" s="18">
        <f>IF(B84="","",B84*D84)</f>
        <v/>
      </c>
    </row>
    <row r="85">
      <c r="A85" s="14" t="inlineStr">
        <is>
          <t>Supply diffusers and return grilles</t>
        </is>
      </c>
      <c r="B85" s="15" t="n">
        <v>16</v>
      </c>
      <c r="C85" s="16" t="inlineStr">
        <is>
          <t>each</t>
        </is>
      </c>
      <c r="D85" s="17" t="n">
        <v>170</v>
      </c>
      <c r="E85" s="18">
        <f>IF(B85="","",B85*D85)</f>
        <v/>
      </c>
    </row>
    <row r="86">
      <c r="A86" s="14" t="inlineStr">
        <is>
          <t>Thermostats</t>
        </is>
      </c>
      <c r="B86" s="15" t="n">
        <v>3</v>
      </c>
      <c r="C86" s="16" t="inlineStr">
        <is>
          <t>each</t>
        </is>
      </c>
      <c r="D86" s="17" t="n">
        <v>350</v>
      </c>
      <c r="E86" s="18">
        <f>IF(B86="","",B86*D86)</f>
        <v/>
      </c>
    </row>
    <row r="87">
      <c r="A87" s="14" t="inlineStr">
        <is>
          <t>Test and balance</t>
        </is>
      </c>
      <c r="B87" s="15" t="n">
        <v>1</v>
      </c>
      <c r="C87" s="16" t="inlineStr">
        <is>
          <t>lot</t>
        </is>
      </c>
      <c r="D87" s="17" t="n">
        <v>1800</v>
      </c>
      <c r="E87" s="18">
        <f>IF(B87="","",B87*D87)</f>
        <v/>
      </c>
    </row>
    <row r="88">
      <c r="A88" s="14" t="inlineStr"/>
      <c r="B88" s="15" t="n"/>
      <c r="C88" s="16" t="inlineStr"/>
      <c r="D88" s="17" t="n"/>
      <c r="E88" s="18">
        <f>IF(B88="","",B88*D88)</f>
        <v/>
      </c>
    </row>
    <row r="89">
      <c r="A89" s="14" t="inlineStr"/>
      <c r="B89" s="15" t="n"/>
      <c r="C89" s="16" t="inlineStr"/>
      <c r="D89" s="17" t="n"/>
      <c r="E89" s="18">
        <f>IF(B89="","",B89*D89)</f>
        <v/>
      </c>
    </row>
    <row r="90">
      <c r="A90" s="14" t="inlineStr"/>
      <c r="B90" s="15" t="n"/>
      <c r="C90" s="16" t="inlineStr"/>
      <c r="D90" s="17" t="n"/>
      <c r="E90" s="18">
        <f>IF(B90="","",B90*D90)</f>
        <v/>
      </c>
    </row>
    <row r="91">
      <c r="A91" s="19" t="inlineStr">
        <is>
          <t>HVAC Subtotal</t>
        </is>
      </c>
      <c r="B91" s="20" t="n"/>
      <c r="C91" s="20" t="n"/>
      <c r="D91" s="20" t="n"/>
      <c r="E91" s="21">
        <f>SUM(E83:E90)</f>
        <v/>
      </c>
    </row>
    <row r="93">
      <c r="A93" s="12" t="inlineStr">
        <is>
          <t>Electrical and Lighting</t>
        </is>
      </c>
      <c r="B93" s="12" t="inlineStr">
        <is>
          <t>Qty</t>
        </is>
      </c>
      <c r="C93" s="12" t="inlineStr">
        <is>
          <t>Unit</t>
        </is>
      </c>
      <c r="D93" s="13" t="inlineStr">
        <is>
          <t>Unit Cost</t>
        </is>
      </c>
      <c r="E93" s="13" t="inlineStr">
        <is>
          <t>Total</t>
        </is>
      </c>
    </row>
    <row r="94">
      <c r="A94" s="14" t="inlineStr">
        <is>
          <t>Office receptacles (duplex, 20A)</t>
        </is>
      </c>
      <c r="B94" s="15" t="n">
        <v>36</v>
      </c>
      <c r="C94" s="16" t="inlineStr">
        <is>
          <t>each</t>
        </is>
      </c>
      <c r="D94" s="17" t="n">
        <v>185</v>
      </c>
      <c r="E94" s="18">
        <f>IF(B94="","",B94*D94)</f>
        <v/>
      </c>
    </row>
    <row r="95">
      <c r="A95" s="14" t="inlineStr">
        <is>
          <t>Dedicated circuits (server, copier, kitchen)</t>
        </is>
      </c>
      <c r="B95" s="15" t="n">
        <v>4</v>
      </c>
      <c r="C95" s="16" t="inlineStr">
        <is>
          <t>each</t>
        </is>
      </c>
      <c r="D95" s="17" t="n">
        <v>450</v>
      </c>
      <c r="E95" s="18">
        <f>IF(B95="","",B95*D95)</f>
        <v/>
      </c>
    </row>
    <row r="96">
      <c r="A96" s="14" t="inlineStr">
        <is>
          <t>Data and low voltage cabling (Cat6)</t>
        </is>
      </c>
      <c r="B96" s="15" t="n">
        <v>28</v>
      </c>
      <c r="C96" s="16" t="inlineStr">
        <is>
          <t>each</t>
        </is>
      </c>
      <c r="D96" s="17" t="n">
        <v>135</v>
      </c>
      <c r="E96" s="18">
        <f>IF(B96="","",B96*D96)</f>
        <v/>
      </c>
    </row>
    <row r="97">
      <c r="A97" s="14" t="inlineStr">
        <is>
          <t>2x4 LED troffer (recessed)</t>
        </is>
      </c>
      <c r="B97" s="15" t="n">
        <v>28</v>
      </c>
      <c r="C97" s="16" t="inlineStr">
        <is>
          <t>each</t>
        </is>
      </c>
      <c r="D97" s="17" t="n">
        <v>285</v>
      </c>
      <c r="E97" s="18">
        <f>IF(B97="","",B97*D97)</f>
        <v/>
      </c>
    </row>
    <row r="98">
      <c r="A98" s="14" t="inlineStr">
        <is>
          <t>LED downlights</t>
        </is>
      </c>
      <c r="B98" s="15" t="n">
        <v>10</v>
      </c>
      <c r="C98" s="16" t="inlineStr">
        <is>
          <t>each</t>
        </is>
      </c>
      <c r="D98" s="17" t="n">
        <v>195</v>
      </c>
      <c r="E98" s="18">
        <f>IF(B98="","",B98*D98)</f>
        <v/>
      </c>
    </row>
    <row r="99">
      <c r="A99" s="14" t="inlineStr">
        <is>
          <t>Light switches and dimmers</t>
        </is>
      </c>
      <c r="B99" s="15" t="n">
        <v>14</v>
      </c>
      <c r="C99" s="16" t="inlineStr">
        <is>
          <t>each</t>
        </is>
      </c>
      <c r="D99" s="17" t="n">
        <v>150</v>
      </c>
      <c r="E99" s="18">
        <f>IF(B99="","",B99*D99)</f>
        <v/>
      </c>
    </row>
    <row r="100">
      <c r="A100" s="14" t="inlineStr">
        <is>
          <t>Exit signs and emergency lights</t>
        </is>
      </c>
      <c r="B100" s="15" t="n">
        <v>4</v>
      </c>
      <c r="C100" s="16" t="inlineStr">
        <is>
          <t>each</t>
        </is>
      </c>
      <c r="D100" s="17" t="n">
        <v>275</v>
      </c>
      <c r="E100" s="18">
        <f>IF(B100="","",B100*D100)</f>
        <v/>
      </c>
    </row>
    <row r="101">
      <c r="A101" s="14" t="inlineStr"/>
      <c r="B101" s="15" t="n"/>
      <c r="C101" s="16" t="inlineStr"/>
      <c r="D101" s="17" t="n"/>
      <c r="E101" s="18">
        <f>IF(B101="","",B101*D101)</f>
        <v/>
      </c>
    </row>
    <row r="102">
      <c r="A102" s="14" t="inlineStr"/>
      <c r="B102" s="15" t="n"/>
      <c r="C102" s="16" t="inlineStr"/>
      <c r="D102" s="17" t="n"/>
      <c r="E102" s="18">
        <f>IF(B102="","",B102*D102)</f>
        <v/>
      </c>
    </row>
    <row r="103">
      <c r="A103" s="14" t="inlineStr"/>
      <c r="B103" s="15" t="n"/>
      <c r="C103" s="16" t="inlineStr"/>
      <c r="D103" s="17" t="n"/>
      <c r="E103" s="18">
        <f>IF(B103="","",B103*D103)</f>
        <v/>
      </c>
    </row>
    <row r="104">
      <c r="A104" s="19" t="inlineStr">
        <is>
          <t>Electrical and Lighting Subtotal</t>
        </is>
      </c>
      <c r="B104" s="20" t="n"/>
      <c r="C104" s="20" t="n"/>
      <c r="D104" s="20" t="n"/>
      <c r="E104" s="21">
        <f>SUM(E94:E103)</f>
        <v/>
      </c>
    </row>
    <row r="106">
      <c r="A106" s="12" t="inlineStr">
        <is>
          <t>Fire and Life Safety</t>
        </is>
      </c>
      <c r="B106" s="12" t="inlineStr">
        <is>
          <t>Qty</t>
        </is>
      </c>
      <c r="C106" s="12" t="inlineStr">
        <is>
          <t>Unit</t>
        </is>
      </c>
      <c r="D106" s="13" t="inlineStr">
        <is>
          <t>Unit Cost</t>
        </is>
      </c>
      <c r="E106" s="13" t="inlineStr">
        <is>
          <t>Total</t>
        </is>
      </c>
    </row>
    <row r="107">
      <c r="A107" s="14" t="inlineStr">
        <is>
          <t>Fire sprinkler head relocations</t>
        </is>
      </c>
      <c r="B107" s="15" t="n">
        <v>12</v>
      </c>
      <c r="C107" s="16" t="inlineStr">
        <is>
          <t>each</t>
        </is>
      </c>
      <c r="D107" s="17" t="n">
        <v>285</v>
      </c>
      <c r="E107" s="18">
        <f>IF(B107="","",B107*D107)</f>
        <v/>
      </c>
    </row>
    <row r="108">
      <c r="A108" s="14" t="inlineStr">
        <is>
          <t>Fire alarm devices</t>
        </is>
      </c>
      <c r="B108" s="15" t="n">
        <v>8</v>
      </c>
      <c r="C108" s="16" t="inlineStr">
        <is>
          <t>each</t>
        </is>
      </c>
      <c r="D108" s="17" t="n">
        <v>325</v>
      </c>
      <c r="E108" s="18">
        <f>IF(B108="","",B108*D108)</f>
        <v/>
      </c>
    </row>
    <row r="109">
      <c r="A109" s="14" t="inlineStr">
        <is>
          <t>Fire extinguisher and cabinet</t>
        </is>
      </c>
      <c r="B109" s="15" t="n">
        <v>2</v>
      </c>
      <c r="C109" s="16" t="inlineStr">
        <is>
          <t>each</t>
        </is>
      </c>
      <c r="D109" s="17" t="n">
        <v>185</v>
      </c>
      <c r="E109" s="18">
        <f>IF(B109="","",B109*D109)</f>
        <v/>
      </c>
    </row>
    <row r="110">
      <c r="A110" s="14" t="inlineStr">
        <is>
          <t>Suite and room signage (ADA)</t>
        </is>
      </c>
      <c r="B110" s="15" t="n">
        <v>12</v>
      </c>
      <c r="C110" s="16" t="inlineStr">
        <is>
          <t>each</t>
        </is>
      </c>
      <c r="D110" s="17" t="n">
        <v>85</v>
      </c>
      <c r="E110" s="18">
        <f>IF(B110="","",B110*D110)</f>
        <v/>
      </c>
    </row>
    <row r="111">
      <c r="A111" s="14" t="inlineStr"/>
      <c r="B111" s="15" t="n"/>
      <c r="C111" s="16" t="inlineStr"/>
      <c r="D111" s="17" t="n"/>
      <c r="E111" s="18">
        <f>IF(B111="","",B111*D111)</f>
        <v/>
      </c>
    </row>
    <row r="112">
      <c r="A112" s="14" t="inlineStr"/>
      <c r="B112" s="15" t="n"/>
      <c r="C112" s="16" t="inlineStr"/>
      <c r="D112" s="17" t="n"/>
      <c r="E112" s="18">
        <f>IF(B112="","",B112*D112)</f>
        <v/>
      </c>
    </row>
    <row r="113">
      <c r="A113" s="14" t="inlineStr"/>
      <c r="B113" s="15" t="n"/>
      <c r="C113" s="16" t="inlineStr"/>
      <c r="D113" s="17" t="n"/>
      <c r="E113" s="18">
        <f>IF(B113="","",B113*D113)</f>
        <v/>
      </c>
    </row>
    <row r="114">
      <c r="A114" s="19" t="inlineStr">
        <is>
          <t>Fire and Life Safety Subtotal</t>
        </is>
      </c>
      <c r="B114" s="20" t="n"/>
      <c r="C114" s="20" t="n"/>
      <c r="D114" s="20" t="n"/>
      <c r="E114" s="21">
        <f>SUM(E107:E113)</f>
        <v/>
      </c>
    </row>
    <row r="116">
      <c r="A116" s="22" t="inlineStr">
        <is>
          <t>Summary</t>
        </is>
      </c>
    </row>
    <row r="117">
      <c r="A117" s="23" t="inlineStr">
        <is>
          <t>General Conditions</t>
        </is>
      </c>
      <c r="E117" s="24">
        <f>E21</f>
        <v/>
      </c>
    </row>
    <row r="118">
      <c r="A118" s="23" t="inlineStr">
        <is>
          <t>Demolition</t>
        </is>
      </c>
      <c r="E118" s="24">
        <f>E30</f>
        <v/>
      </c>
    </row>
    <row r="119">
      <c r="A119" s="23" t="inlineStr">
        <is>
          <t>Framing and Drywall</t>
        </is>
      </c>
      <c r="E119" s="24">
        <f>E40</f>
        <v/>
      </c>
    </row>
    <row r="120">
      <c r="A120" s="23" t="inlineStr">
        <is>
          <t>Doors and Hardware</t>
        </is>
      </c>
      <c r="E120" s="24">
        <f>E51</f>
        <v/>
      </c>
    </row>
    <row r="121">
      <c r="A121" s="23" t="inlineStr">
        <is>
          <t>Ceilings and Finishes</t>
        </is>
      </c>
      <c r="E121" s="24">
        <f>E63</f>
        <v/>
      </c>
    </row>
    <row r="122">
      <c r="A122" s="23" t="inlineStr">
        <is>
          <t>Millwork</t>
        </is>
      </c>
      <c r="E122" s="24">
        <f>E71</f>
        <v/>
      </c>
    </row>
    <row r="123">
      <c r="A123" s="23" t="inlineStr">
        <is>
          <t>Plumbing</t>
        </is>
      </c>
      <c r="E123" s="24">
        <f>E80</f>
        <v/>
      </c>
    </row>
    <row r="124">
      <c r="A124" s="23" t="inlineStr">
        <is>
          <t>HVAC</t>
        </is>
      </c>
      <c r="E124" s="24">
        <f>E91</f>
        <v/>
      </c>
    </row>
    <row r="125">
      <c r="A125" s="23" t="inlineStr">
        <is>
          <t>Electrical and Lighting</t>
        </is>
      </c>
      <c r="E125" s="24">
        <f>E104</f>
        <v/>
      </c>
    </row>
    <row r="126">
      <c r="A126" s="23" t="inlineStr">
        <is>
          <t>Fire and Life Safety</t>
        </is>
      </c>
      <c r="E126" s="24">
        <f>E114</f>
        <v/>
      </c>
    </row>
    <row r="127">
      <c r="A127" s="7" t="inlineStr">
        <is>
          <t>Direct Cost Subtotal</t>
        </is>
      </c>
      <c r="E127" s="25">
        <f>E21+E30+E40+E51+E63+E71+E80+E91+E104+E114</f>
        <v/>
      </c>
    </row>
    <row r="128">
      <c r="A128" s="23" t="inlineStr">
        <is>
          <t>Overhead</t>
        </is>
      </c>
      <c r="D128" s="26" t="n">
        <v>0.1</v>
      </c>
      <c r="E128" s="24">
        <f>E127*D128</f>
        <v/>
      </c>
    </row>
    <row r="129">
      <c r="A129" s="23" t="inlineStr">
        <is>
          <t>Profit (on direct cost + overhead)</t>
        </is>
      </c>
      <c r="D129" s="26" t="n">
        <v>0.08</v>
      </c>
      <c r="E129" s="24">
        <f>(E127+E128)*D129</f>
        <v/>
      </c>
    </row>
    <row r="130">
      <c r="A130" s="27" t="inlineStr">
        <is>
          <t>TOTAL ESTIMATE</t>
        </is>
      </c>
      <c r="B130" s="28" t="n"/>
      <c r="C130" s="28" t="n"/>
      <c r="D130" s="28" t="n"/>
      <c r="E130" s="29">
        <f>E127+E128+E129</f>
        <v/>
      </c>
    </row>
    <row r="132">
      <c r="A132" s="7" t="inlineStr">
        <is>
          <t>Scope of work</t>
        </is>
      </c>
    </row>
    <row r="133" ht="15" customHeight="1">
      <c r="A133" s="30" t="inlineStr">
        <is>
          <t>[Describe the work included in this estimate.]</t>
        </is>
      </c>
    </row>
    <row r="135">
      <c r="A135" s="7" t="inlineStr">
        <is>
          <t>Exclusions</t>
        </is>
      </c>
    </row>
    <row r="136" ht="30" customHeight="1">
      <c r="A136" s="30" t="inlineStr">
        <is>
          <t>[List anything not included, such as permits, repairs to hidden conditions, or work by others.]</t>
        </is>
      </c>
    </row>
    <row r="138">
      <c r="A138" s="7" t="inlineStr">
        <is>
          <t>Timeline</t>
        </is>
      </c>
    </row>
    <row r="139" ht="15" customHeight="1">
      <c r="A139" s="30" t="inlineStr">
        <is>
          <t>Estimated [X] working days from start, weather and inspections permitting.</t>
        </is>
      </c>
    </row>
    <row r="141">
      <c r="A141" s="7" t="inlineStr">
        <is>
          <t>Payment terms</t>
        </is>
      </c>
    </row>
    <row r="142" ht="15" customHeight="1">
      <c r="A142" s="30" t="inlineStr">
        <is>
          <t>50% deposit at scheduling, 50% due at completion.</t>
        </is>
      </c>
    </row>
    <row r="144">
      <c r="A144" s="7" t="inlineStr">
        <is>
          <t>Warranty</t>
        </is>
      </c>
    </row>
    <row r="145" ht="15" customHeight="1">
      <c r="A145" s="30" t="inlineStr">
        <is>
          <t>1-year workmanship warranty. Manufacturer warranties apply to materials.</t>
        </is>
      </c>
    </row>
    <row r="147">
      <c r="A147" s="7" t="inlineStr">
        <is>
          <t>License and insurance</t>
        </is>
      </c>
    </row>
    <row r="148" ht="15" customHeight="1">
      <c r="A148" s="30" t="inlineStr">
        <is>
          <t>License #[number]. Insured by [carrier], policy #[number].</t>
        </is>
      </c>
    </row>
    <row r="150">
      <c r="A150" s="23" t="inlineStr">
        <is>
          <t>Customer signature: ______________________________</t>
        </is>
      </c>
      <c r="D150" s="23" t="inlineStr">
        <is>
          <t>Date: ____________</t>
        </is>
      </c>
    </row>
    <row r="152">
      <c r="A152" s="31" t="inlineStr">
        <is>
          <t>Template by Projul · projul.com</t>
        </is>
      </c>
    </row>
  </sheetData>
  <mergeCells count="8">
    <mergeCell ref="A148:E148"/>
    <mergeCell ref="A139:E139"/>
    <mergeCell ref="A10:E10"/>
    <mergeCell ref="A142:E142"/>
    <mergeCell ref="A1:E1"/>
    <mergeCell ref="A133:E133"/>
    <mergeCell ref="A145:E145"/>
    <mergeCell ref="A136:E136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Commercial Tenant Improvement Estimate: Employee Breakroom and Restrooms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tenant improvement estimate template covers building out an employee breakroom and two ADA restrooms, about 700 SF total. Adjust quantities and unit costs for your space.</t>
        </is>
      </c>
    </row>
    <row r="12">
      <c r="A12" s="12" t="inlineStr">
        <is>
          <t>General Conditions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Building permit and plan review</t>
        </is>
      </c>
      <c r="B13" s="15" t="n">
        <v>1</v>
      </c>
      <c r="C13" s="16" t="inlineStr">
        <is>
          <t>lot</t>
        </is>
      </c>
      <c r="D13" s="17" t="n">
        <v>1800</v>
      </c>
      <c r="E13" s="18">
        <f>IF(B13="","",B13*D13)</f>
        <v/>
      </c>
    </row>
    <row r="14">
      <c r="A14" s="14" t="inlineStr">
        <is>
          <t>Project management and supervision</t>
        </is>
      </c>
      <c r="B14" s="15" t="n">
        <v>1</v>
      </c>
      <c r="C14" s="16" t="inlineStr">
        <is>
          <t>lot</t>
        </is>
      </c>
      <c r="D14" s="17" t="n">
        <v>3500</v>
      </c>
      <c r="E14" s="18">
        <f>IF(B14="","",B14*D14)</f>
        <v/>
      </c>
    </row>
    <row r="15">
      <c r="A15" s="14" t="inlineStr">
        <is>
          <t>Dust barriers and floor protection</t>
        </is>
      </c>
      <c r="B15" s="15" t="n">
        <v>1</v>
      </c>
      <c r="C15" s="16" t="inlineStr">
        <is>
          <t>lot</t>
        </is>
      </c>
      <c r="D15" s="17" t="n">
        <v>900</v>
      </c>
      <c r="E15" s="18">
        <f>IF(B15="","",B15*D15)</f>
        <v/>
      </c>
    </row>
    <row r="16">
      <c r="A16" s="14" t="inlineStr">
        <is>
          <t>Debris bin</t>
        </is>
      </c>
      <c r="B16" s="15" t="n">
        <v>1</v>
      </c>
      <c r="C16" s="16" t="inlineStr">
        <is>
          <t>each</t>
        </is>
      </c>
      <c r="D16" s="17" t="n">
        <v>650</v>
      </c>
      <c r="E16" s="18">
        <f>IF(B16="","",B16*D16)</f>
        <v/>
      </c>
    </row>
    <row r="17">
      <c r="A17" s="14" t="inlineStr">
        <is>
          <t>Final construction clean</t>
        </is>
      </c>
      <c r="B17" s="15" t="n">
        <v>700</v>
      </c>
      <c r="C17" s="16" t="inlineStr">
        <is>
          <t>SF</t>
        </is>
      </c>
      <c r="D17" s="17" t="n">
        <v>0.75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General Conditions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Demolition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Selective interior demolition</t>
        </is>
      </c>
      <c r="B24" s="15" t="n">
        <v>700</v>
      </c>
      <c r="C24" s="16" t="inlineStr">
        <is>
          <t>SF</t>
        </is>
      </c>
      <c r="D24" s="17" t="n">
        <v>3.5</v>
      </c>
      <c r="E24" s="18">
        <f>IF(B24="","",B24*D24)</f>
        <v/>
      </c>
    </row>
    <row r="25">
      <c r="A25" s="14" t="inlineStr">
        <is>
          <t>Slab cutting and trenching for plumbing</t>
        </is>
      </c>
      <c r="B25" s="15" t="n">
        <v>60</v>
      </c>
      <c r="C25" s="16" t="inlineStr">
        <is>
          <t>lin ft</t>
        </is>
      </c>
      <c r="D25" s="17" t="n">
        <v>38</v>
      </c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9" t="inlineStr">
        <is>
          <t>Demolition Subtotal</t>
        </is>
      </c>
      <c r="B29" s="20" t="n"/>
      <c r="C29" s="20" t="n"/>
      <c r="D29" s="20" t="n"/>
      <c r="E29" s="21">
        <f>SUM(E24:E28)</f>
        <v/>
      </c>
    </row>
    <row r="31">
      <c r="A31" s="12" t="inlineStr">
        <is>
          <t>Framing and Insulation</t>
        </is>
      </c>
      <c r="B31" s="12" t="inlineStr">
        <is>
          <t>Qty</t>
        </is>
      </c>
      <c r="C31" s="12" t="inlineStr">
        <is>
          <t>Unit</t>
        </is>
      </c>
      <c r="D31" s="13" t="inlineStr">
        <is>
          <t>Unit Cost</t>
        </is>
      </c>
      <c r="E31" s="13" t="inlineStr">
        <is>
          <t>Total</t>
        </is>
      </c>
    </row>
    <row r="32">
      <c r="A32" s="14" t="inlineStr">
        <is>
          <t>Metal stud framing (3-5/8 in, 20 ga)</t>
        </is>
      </c>
      <c r="B32" s="15" t="n">
        <v>900</v>
      </c>
      <c r="C32" s="16" t="inlineStr">
        <is>
          <t>SF</t>
        </is>
      </c>
      <c r="D32" s="17" t="n">
        <v>4.5</v>
      </c>
      <c r="E32" s="18">
        <f>IF(B32="","",B32*D32)</f>
        <v/>
      </c>
    </row>
    <row r="33">
      <c r="A33" s="14" t="inlineStr">
        <is>
          <t>Wall insulation (R-21 batts)</t>
        </is>
      </c>
      <c r="B33" s="15" t="n">
        <v>700</v>
      </c>
      <c r="C33" s="16" t="inlineStr">
        <is>
          <t>SF</t>
        </is>
      </c>
      <c r="D33" s="17" t="n">
        <v>1.6</v>
      </c>
      <c r="E33" s="18">
        <f>IF(B33="","",B33*D33)</f>
        <v/>
      </c>
    </row>
    <row r="34">
      <c r="A34" s="14" t="inlineStr">
        <is>
          <t>Ceiling insulation (R-38 batts)</t>
        </is>
      </c>
      <c r="B34" s="15" t="n">
        <v>700</v>
      </c>
      <c r="C34" s="16" t="inlineStr">
        <is>
          <t>SF</t>
        </is>
      </c>
      <c r="D34" s="17" t="n">
        <v>1.9</v>
      </c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9" t="inlineStr">
        <is>
          <t>Framing and Insulation Subtotal</t>
        </is>
      </c>
      <c r="B38" s="20" t="n"/>
      <c r="C38" s="20" t="n"/>
      <c r="D38" s="20" t="n"/>
      <c r="E38" s="21">
        <f>SUM(E32:E37)</f>
        <v/>
      </c>
    </row>
    <row r="40">
      <c r="A40" s="12" t="inlineStr">
        <is>
          <t>Drywall</t>
        </is>
      </c>
      <c r="B40" s="12" t="inlineStr">
        <is>
          <t>Qty</t>
        </is>
      </c>
      <c r="C40" s="12" t="inlineStr">
        <is>
          <t>Unit</t>
        </is>
      </c>
      <c r="D40" s="13" t="inlineStr">
        <is>
          <t>Unit Cost</t>
        </is>
      </c>
      <c r="E40" s="13" t="inlineStr">
        <is>
          <t>Total</t>
        </is>
      </c>
    </row>
    <row r="41">
      <c r="A41" s="14" t="inlineStr">
        <is>
          <t>Walls 5/8 in Type X, hung and taped</t>
        </is>
      </c>
      <c r="B41" s="15" t="n">
        <v>1500</v>
      </c>
      <c r="C41" s="16" t="inlineStr">
        <is>
          <t>SF</t>
        </is>
      </c>
      <c r="D41" s="17" t="n">
        <v>4.75</v>
      </c>
      <c r="E41" s="18">
        <f>IF(B41="","",B41*D41)</f>
        <v/>
      </c>
    </row>
    <row r="42">
      <c r="A42" s="14" t="inlineStr">
        <is>
          <t>Ceilings 1/2 in Type C</t>
        </is>
      </c>
      <c r="B42" s="15" t="n">
        <v>700</v>
      </c>
      <c r="C42" s="16" t="inlineStr">
        <is>
          <t>SF</t>
        </is>
      </c>
      <c r="D42" s="17" t="n">
        <v>4.25</v>
      </c>
      <c r="E42" s="18">
        <f>IF(B42="","",B42*D42)</f>
        <v/>
      </c>
    </row>
    <row r="43">
      <c r="A43" s="14" t="inlineStr">
        <is>
          <t>Moisture-resistant board at wet walls</t>
        </is>
      </c>
      <c r="B43" s="15" t="n">
        <v>400</v>
      </c>
      <c r="C43" s="16" t="inlineStr">
        <is>
          <t>SF</t>
        </is>
      </c>
      <c r="D43" s="17" t="n">
        <v>1.25</v>
      </c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9" t="inlineStr">
        <is>
          <t>Drywall Subtotal</t>
        </is>
      </c>
      <c r="B47" s="20" t="n"/>
      <c r="C47" s="20" t="n"/>
      <c r="D47" s="20" t="n"/>
      <c r="E47" s="21">
        <f>SUM(E41:E46)</f>
        <v/>
      </c>
    </row>
    <row r="49">
      <c r="A49" s="12" t="inlineStr">
        <is>
          <t>Doors and Hardware</t>
        </is>
      </c>
      <c r="B49" s="12" t="inlineStr">
        <is>
          <t>Qty</t>
        </is>
      </c>
      <c r="C49" s="12" t="inlineStr">
        <is>
          <t>Unit</t>
        </is>
      </c>
      <c r="D49" s="13" t="inlineStr">
        <is>
          <t>Unit Cost</t>
        </is>
      </c>
      <c r="E49" s="13" t="inlineStr">
        <is>
          <t>Total</t>
        </is>
      </c>
    </row>
    <row r="50">
      <c r="A50" s="14" t="inlineStr">
        <is>
          <t>Solid core door with frame (restrooms, ADA hardware)</t>
        </is>
      </c>
      <c r="B50" s="15" t="n">
        <v>2</v>
      </c>
      <c r="C50" s="16" t="inlineStr">
        <is>
          <t>each</t>
        </is>
      </c>
      <c r="D50" s="17" t="n">
        <v>1450</v>
      </c>
      <c r="E50" s="18">
        <f>IF(B50="","",B50*D50)</f>
        <v/>
      </c>
    </row>
    <row r="51">
      <c r="A51" s="14" t="inlineStr">
        <is>
          <t>Breakroom door with hardware</t>
        </is>
      </c>
      <c r="B51" s="15" t="n">
        <v>1</v>
      </c>
      <c r="C51" s="16" t="inlineStr">
        <is>
          <t>each</t>
        </is>
      </c>
      <c r="D51" s="17" t="n">
        <v>1250</v>
      </c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9" t="inlineStr">
        <is>
          <t>Doors and Hardware Subtotal</t>
        </is>
      </c>
      <c r="B55" s="20" t="n"/>
      <c r="C55" s="20" t="n"/>
      <c r="D55" s="20" t="n"/>
      <c r="E55" s="21">
        <f>SUM(E50:E54)</f>
        <v/>
      </c>
    </row>
    <row r="57">
      <c r="A57" s="12" t="inlineStr">
        <is>
          <t>Tile and Finishes</t>
        </is>
      </c>
      <c r="B57" s="12" t="inlineStr">
        <is>
          <t>Qty</t>
        </is>
      </c>
      <c r="C57" s="12" t="inlineStr">
        <is>
          <t>Unit</t>
        </is>
      </c>
      <c r="D57" s="13" t="inlineStr">
        <is>
          <t>Unit Cost</t>
        </is>
      </c>
      <c r="E57" s="13" t="inlineStr">
        <is>
          <t>Total</t>
        </is>
      </c>
    </row>
    <row r="58">
      <c r="A58" s="14" t="inlineStr">
        <is>
          <t>Restroom floor tile (18 in x 18 in ceramic)</t>
        </is>
      </c>
      <c r="B58" s="15" t="n">
        <v>280</v>
      </c>
      <c r="C58" s="16" t="inlineStr">
        <is>
          <t>SF</t>
        </is>
      </c>
      <c r="D58" s="17" t="n">
        <v>14</v>
      </c>
      <c r="E58" s="18">
        <f>IF(B58="","",B58*D58)</f>
        <v/>
      </c>
    </row>
    <row r="59">
      <c r="A59" s="14" t="inlineStr">
        <is>
          <t>Restroom wall tile (18 in x 18 in ceramic)</t>
        </is>
      </c>
      <c r="B59" s="15" t="n">
        <v>480</v>
      </c>
      <c r="C59" s="16" t="inlineStr">
        <is>
          <t>SF</t>
        </is>
      </c>
      <c r="D59" s="17" t="n">
        <v>15</v>
      </c>
      <c r="E59" s="18">
        <f>IF(B59="","",B59*D59)</f>
        <v/>
      </c>
    </row>
    <row r="60">
      <c r="A60" s="14" t="inlineStr">
        <is>
          <t>Breakroom backsplash (3 in x 6 in subway tile)</t>
        </is>
      </c>
      <c r="B60" s="15" t="n">
        <v>36</v>
      </c>
      <c r="C60" s="16" t="inlineStr">
        <is>
          <t>SF</t>
        </is>
      </c>
      <c r="D60" s="17" t="n">
        <v>16</v>
      </c>
      <c r="E60" s="18">
        <f>IF(B60="","",B60*D60)</f>
        <v/>
      </c>
    </row>
    <row r="61">
      <c r="A61" s="14" t="inlineStr">
        <is>
          <t>Breakroom luxury vinyl plank</t>
        </is>
      </c>
      <c r="B61" s="15" t="n">
        <v>420</v>
      </c>
      <c r="C61" s="16" t="inlineStr">
        <is>
          <t>SF</t>
        </is>
      </c>
      <c r="D61" s="17" t="n">
        <v>6.5</v>
      </c>
      <c r="E61" s="18">
        <f>IF(B61="","",B61*D61)</f>
        <v/>
      </c>
    </row>
    <row r="62">
      <c r="A62" s="14" t="inlineStr">
        <is>
          <t>Rubber wall base</t>
        </is>
      </c>
      <c r="B62" s="15" t="n">
        <v>140</v>
      </c>
      <c r="C62" s="16" t="inlineStr">
        <is>
          <t>lin ft</t>
        </is>
      </c>
      <c r="D62" s="17" t="n">
        <v>3.25</v>
      </c>
      <c r="E62" s="18">
        <f>IF(B62="","",B62*D62)</f>
        <v/>
      </c>
    </row>
    <row r="63">
      <c r="A63" s="14" t="inlineStr">
        <is>
          <t>Interior paint (2 coats)</t>
        </is>
      </c>
      <c r="B63" s="15" t="n">
        <v>2200</v>
      </c>
      <c r="C63" s="16" t="inlineStr">
        <is>
          <t>SF</t>
        </is>
      </c>
      <c r="D63" s="17" t="n">
        <v>1.1</v>
      </c>
      <c r="E63" s="18">
        <f>IF(B63="","",B63*D63)</f>
        <v/>
      </c>
    </row>
    <row r="64">
      <c r="A64" s="14" t="inlineStr">
        <is>
          <t>Ceiling primer and finish paint</t>
        </is>
      </c>
      <c r="B64" s="15" t="n">
        <v>700</v>
      </c>
      <c r="C64" s="16" t="inlineStr">
        <is>
          <t>SF</t>
        </is>
      </c>
      <c r="D64" s="17" t="n">
        <v>0.85</v>
      </c>
      <c r="E64" s="18">
        <f>IF(B64="","",B64*D64)</f>
        <v/>
      </c>
    </row>
    <row r="65">
      <c r="A65" s="14" t="inlineStr"/>
      <c r="B65" s="15" t="n"/>
      <c r="C65" s="16" t="inlineStr"/>
      <c r="D65" s="17" t="n"/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9" t="inlineStr">
        <is>
          <t>Tile and Finishes Subtotal</t>
        </is>
      </c>
      <c r="B68" s="20" t="n"/>
      <c r="C68" s="20" t="n"/>
      <c r="D68" s="20" t="n"/>
      <c r="E68" s="21">
        <f>SUM(E58:E67)</f>
        <v/>
      </c>
    </row>
    <row r="70">
      <c r="A70" s="12" t="inlineStr">
        <is>
          <t>Casework and Specialties</t>
        </is>
      </c>
      <c r="B70" s="12" t="inlineStr">
        <is>
          <t>Qty</t>
        </is>
      </c>
      <c r="C70" s="12" t="inlineStr">
        <is>
          <t>Unit</t>
        </is>
      </c>
      <c r="D70" s="13" t="inlineStr">
        <is>
          <t>Unit Cost</t>
        </is>
      </c>
      <c r="E70" s="13" t="inlineStr">
        <is>
          <t>Total</t>
        </is>
      </c>
    </row>
    <row r="71">
      <c r="A71" s="14" t="inlineStr">
        <is>
          <t>Breakroom cabinets and countertop</t>
        </is>
      </c>
      <c r="B71" s="15" t="n">
        <v>14</v>
      </c>
      <c r="C71" s="16" t="inlineStr">
        <is>
          <t>lin ft</t>
        </is>
      </c>
      <c r="D71" s="17" t="n">
        <v>285</v>
      </c>
      <c r="E71" s="18">
        <f>IF(B71="","",B71*D71)</f>
        <v/>
      </c>
    </row>
    <row r="72">
      <c r="A72" s="14" t="inlineStr">
        <is>
          <t>Toilet partitions and grab bars</t>
        </is>
      </c>
      <c r="B72" s="15" t="n">
        <v>2</v>
      </c>
      <c r="C72" s="16" t="inlineStr">
        <is>
          <t>each</t>
        </is>
      </c>
      <c r="D72" s="17" t="n">
        <v>1500</v>
      </c>
      <c r="E72" s="18">
        <f>IF(B72="","",B72*D72)</f>
        <v/>
      </c>
    </row>
    <row r="73">
      <c r="A73" s="14" t="inlineStr">
        <is>
          <t>Restroom accessories (dispensers, mirrors, hand dryers)</t>
        </is>
      </c>
      <c r="B73" s="15" t="n">
        <v>2</v>
      </c>
      <c r="C73" s="16" t="inlineStr">
        <is>
          <t>sets</t>
        </is>
      </c>
      <c r="D73" s="17" t="n">
        <v>850</v>
      </c>
      <c r="E73" s="18">
        <f>IF(B73="","",B73*D73)</f>
        <v/>
      </c>
    </row>
    <row r="74">
      <c r="A74" s="14" t="inlineStr">
        <is>
          <t>ADA signage</t>
        </is>
      </c>
      <c r="B74" s="15" t="n">
        <v>3</v>
      </c>
      <c r="C74" s="16" t="inlineStr">
        <is>
          <t>each</t>
        </is>
      </c>
      <c r="D74" s="17" t="n">
        <v>85</v>
      </c>
      <c r="E74" s="18">
        <f>IF(B74="","",B74*D74)</f>
        <v/>
      </c>
    </row>
    <row r="75">
      <c r="A75" s="14" t="inlineStr"/>
      <c r="B75" s="15" t="n"/>
      <c r="C75" s="16" t="inlineStr"/>
      <c r="D75" s="17" t="n"/>
      <c r="E75" s="18">
        <f>IF(B75="","",B75*D75)</f>
        <v/>
      </c>
    </row>
    <row r="76">
      <c r="A76" s="14" t="inlineStr"/>
      <c r="B76" s="15" t="n"/>
      <c r="C76" s="16" t="inlineStr"/>
      <c r="D76" s="17" t="n"/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9" t="inlineStr">
        <is>
          <t>Casework and Specialties Subtotal</t>
        </is>
      </c>
      <c r="B78" s="20" t="n"/>
      <c r="C78" s="20" t="n"/>
      <c r="D78" s="20" t="n"/>
      <c r="E78" s="21">
        <f>SUM(E71:E77)</f>
        <v/>
      </c>
    </row>
    <row r="80">
      <c r="A80" s="12" t="inlineStr">
        <is>
          <t>Plumbing</t>
        </is>
      </c>
      <c r="B80" s="12" t="inlineStr">
        <is>
          <t>Qty</t>
        </is>
      </c>
      <c r="C80" s="12" t="inlineStr">
        <is>
          <t>Unit</t>
        </is>
      </c>
      <c r="D80" s="13" t="inlineStr">
        <is>
          <t>Unit Cost</t>
        </is>
      </c>
      <c r="E80" s="13" t="inlineStr">
        <is>
          <t>Total</t>
        </is>
      </c>
    </row>
    <row r="81">
      <c r="A81" s="14" t="inlineStr">
        <is>
          <t>Sewer piping (1-1/2 in to 4 in ABS) and cleanouts</t>
        </is>
      </c>
      <c r="B81" s="15" t="n">
        <v>1</v>
      </c>
      <c r="C81" s="16" t="inlineStr">
        <is>
          <t>lot</t>
        </is>
      </c>
      <c r="D81" s="17" t="n">
        <v>4200</v>
      </c>
      <c r="E81" s="18">
        <f>IF(B81="","",B81*D81)</f>
        <v/>
      </c>
    </row>
    <row r="82">
      <c r="A82" s="14" t="inlineStr">
        <is>
          <t>Water supply piping (PEX)</t>
        </is>
      </c>
      <c r="B82" s="15" t="n">
        <v>1</v>
      </c>
      <c r="C82" s="16" t="inlineStr">
        <is>
          <t>lot</t>
        </is>
      </c>
      <c r="D82" s="17" t="n">
        <v>2800</v>
      </c>
      <c r="E82" s="18">
        <f>IF(B82="","",B82*D82)</f>
        <v/>
      </c>
    </row>
    <row r="83">
      <c r="A83" s="14" t="inlineStr">
        <is>
          <t>Gas piping (breakroom range)</t>
        </is>
      </c>
      <c r="B83" s="15" t="n">
        <v>1</v>
      </c>
      <c r="C83" s="16" t="inlineStr">
        <is>
          <t>lot</t>
        </is>
      </c>
      <c r="D83" s="17" t="n">
        <v>900</v>
      </c>
      <c r="E83" s="18">
        <f>IF(B83="","",B83*D83)</f>
        <v/>
      </c>
    </row>
    <row r="84">
      <c r="A84" s="14" t="inlineStr">
        <is>
          <t>Floor drains in restrooms</t>
        </is>
      </c>
      <c r="B84" s="15" t="n">
        <v>2</v>
      </c>
      <c r="C84" s="16" t="inlineStr">
        <is>
          <t>each</t>
        </is>
      </c>
      <c r="D84" s="17" t="n">
        <v>650</v>
      </c>
      <c r="E84" s="18">
        <f>IF(B84="","",B84*D84)</f>
        <v/>
      </c>
    </row>
    <row r="85">
      <c r="A85" s="14" t="inlineStr">
        <is>
          <t>ADA toilet</t>
        </is>
      </c>
      <c r="B85" s="15" t="n">
        <v>2</v>
      </c>
      <c r="C85" s="16" t="inlineStr">
        <is>
          <t>each</t>
        </is>
      </c>
      <c r="D85" s="17" t="n">
        <v>700</v>
      </c>
      <c r="E85" s="18">
        <f>IF(B85="","",B85*D85)</f>
        <v/>
      </c>
    </row>
    <row r="86">
      <c r="A86" s="14" t="inlineStr">
        <is>
          <t>ADA wall-hung lavatory with faucet</t>
        </is>
      </c>
      <c r="B86" s="15" t="n">
        <v>2</v>
      </c>
      <c r="C86" s="16" t="inlineStr">
        <is>
          <t>each</t>
        </is>
      </c>
      <c r="D86" s="17" t="n">
        <v>650</v>
      </c>
      <c r="E86" s="18">
        <f>IF(B86="","",B86*D86)</f>
        <v/>
      </c>
    </row>
    <row r="87">
      <c r="A87" s="14" t="inlineStr">
        <is>
          <t>Breakroom sink and faucet</t>
        </is>
      </c>
      <c r="B87" s="15" t="n">
        <v>1</v>
      </c>
      <c r="C87" s="16" t="inlineStr">
        <is>
          <t>each</t>
        </is>
      </c>
      <c r="D87" s="17" t="n">
        <v>1200</v>
      </c>
      <c r="E87" s="18">
        <f>IF(B87="","",B87*D87)</f>
        <v/>
      </c>
    </row>
    <row r="88">
      <c r="A88" s="14" t="inlineStr">
        <is>
          <t>Water heater</t>
        </is>
      </c>
      <c r="B88" s="15" t="n">
        <v>1</v>
      </c>
      <c r="C88" s="16" t="inlineStr">
        <is>
          <t>each</t>
        </is>
      </c>
      <c r="D88" s="17" t="n">
        <v>1800</v>
      </c>
      <c r="E88" s="18">
        <f>IF(B88="","",B88*D88)</f>
        <v/>
      </c>
    </row>
    <row r="89">
      <c r="A89" s="14" t="inlineStr"/>
      <c r="B89" s="15" t="n"/>
      <c r="C89" s="16" t="inlineStr"/>
      <c r="D89" s="17" t="n"/>
      <c r="E89" s="18">
        <f>IF(B89="","",B89*D89)</f>
        <v/>
      </c>
    </row>
    <row r="90">
      <c r="A90" s="14" t="inlineStr"/>
      <c r="B90" s="15" t="n"/>
      <c r="C90" s="16" t="inlineStr"/>
      <c r="D90" s="17" t="n"/>
      <c r="E90" s="18">
        <f>IF(B90="","",B90*D90)</f>
        <v/>
      </c>
    </row>
    <row r="91">
      <c r="A91" s="14" t="inlineStr"/>
      <c r="B91" s="15" t="n"/>
      <c r="C91" s="16" t="inlineStr"/>
      <c r="D91" s="17" t="n"/>
      <c r="E91" s="18">
        <f>IF(B91="","",B91*D91)</f>
        <v/>
      </c>
    </row>
    <row r="92">
      <c r="A92" s="19" t="inlineStr">
        <is>
          <t>Plumbing Subtotal</t>
        </is>
      </c>
      <c r="B92" s="20" t="n"/>
      <c r="C92" s="20" t="n"/>
      <c r="D92" s="20" t="n"/>
      <c r="E92" s="21">
        <f>SUM(E81:E91)</f>
        <v/>
      </c>
    </row>
    <row r="94">
      <c r="A94" s="12" t="inlineStr">
        <is>
          <t>HVAC and Electrical</t>
        </is>
      </c>
      <c r="B94" s="12" t="inlineStr">
        <is>
          <t>Qty</t>
        </is>
      </c>
      <c r="C94" s="12" t="inlineStr">
        <is>
          <t>Unit</t>
        </is>
      </c>
      <c r="D94" s="13" t="inlineStr">
        <is>
          <t>Unit Cost</t>
        </is>
      </c>
      <c r="E94" s="13" t="inlineStr">
        <is>
          <t>Total</t>
        </is>
      </c>
    </row>
    <row r="95">
      <c r="A95" s="14" t="inlineStr">
        <is>
          <t>Restroom exhaust fans</t>
        </is>
      </c>
      <c r="B95" s="15" t="n">
        <v>2</v>
      </c>
      <c r="C95" s="16" t="inlineStr">
        <is>
          <t>each</t>
        </is>
      </c>
      <c r="D95" s="17" t="n">
        <v>500</v>
      </c>
      <c r="E95" s="18">
        <f>IF(B95="","",B95*D95)</f>
        <v/>
      </c>
    </row>
    <row r="96">
      <c r="A96" s="14" t="inlineStr">
        <is>
          <t>Ductwork and diffuser modifications</t>
        </is>
      </c>
      <c r="B96" s="15" t="n">
        <v>1</v>
      </c>
      <c r="C96" s="16" t="inlineStr">
        <is>
          <t>lot</t>
        </is>
      </c>
      <c r="D96" s="17" t="n">
        <v>3200</v>
      </c>
      <c r="E96" s="18">
        <f>IF(B96="","",B96*D96)</f>
        <v/>
      </c>
    </row>
    <row r="97">
      <c r="A97" s="14" t="inlineStr">
        <is>
          <t>Receptacles (GFCI at wet areas)</t>
        </is>
      </c>
      <c r="B97" s="15" t="n">
        <v>14</v>
      </c>
      <c r="C97" s="16" t="inlineStr">
        <is>
          <t>each</t>
        </is>
      </c>
      <c r="D97" s="17" t="n">
        <v>195</v>
      </c>
      <c r="E97" s="18">
        <f>IF(B97="","",B97*D97)</f>
        <v/>
      </c>
    </row>
    <row r="98">
      <c r="A98" s="14" t="inlineStr">
        <is>
          <t>Dedicated circuits (microwave, refrigerator, hand dryers)</t>
        </is>
      </c>
      <c r="B98" s="15" t="n">
        <v>5</v>
      </c>
      <c r="C98" s="16" t="inlineStr">
        <is>
          <t>each</t>
        </is>
      </c>
      <c r="D98" s="17" t="n">
        <v>450</v>
      </c>
      <c r="E98" s="18">
        <f>IF(B98="","",B98*D98)</f>
        <v/>
      </c>
    </row>
    <row r="99">
      <c r="A99" s="14" t="inlineStr">
        <is>
          <t>LED troffers and downlights</t>
        </is>
      </c>
      <c r="B99" s="15" t="n">
        <v>12</v>
      </c>
      <c r="C99" s="16" t="inlineStr">
        <is>
          <t>each</t>
        </is>
      </c>
      <c r="D99" s="17" t="n">
        <v>245</v>
      </c>
      <c r="E99" s="18">
        <f>IF(B99="","",B99*D99)</f>
        <v/>
      </c>
    </row>
    <row r="100">
      <c r="A100" s="14" t="inlineStr">
        <is>
          <t>Switches and occupancy sensors</t>
        </is>
      </c>
      <c r="B100" s="15" t="n">
        <v>6</v>
      </c>
      <c r="C100" s="16" t="inlineStr">
        <is>
          <t>each</t>
        </is>
      </c>
      <c r="D100" s="17" t="n">
        <v>165</v>
      </c>
      <c r="E100" s="18">
        <f>IF(B100="","",B100*D100)</f>
        <v/>
      </c>
    </row>
    <row r="101">
      <c r="A101" s="14" t="inlineStr">
        <is>
          <t>Exit sign and emergency light</t>
        </is>
      </c>
      <c r="B101" s="15" t="n">
        <v>2</v>
      </c>
      <c r="C101" s="16" t="inlineStr">
        <is>
          <t>each</t>
        </is>
      </c>
      <c r="D101" s="17" t="n">
        <v>275</v>
      </c>
      <c r="E101" s="18">
        <f>IF(B101="","",B101*D101)</f>
        <v/>
      </c>
    </row>
    <row r="102">
      <c r="A102" s="14" t="inlineStr"/>
      <c r="B102" s="15" t="n"/>
      <c r="C102" s="16" t="inlineStr"/>
      <c r="D102" s="17" t="n"/>
      <c r="E102" s="18">
        <f>IF(B102="","",B102*D102)</f>
        <v/>
      </c>
    </row>
    <row r="103">
      <c r="A103" s="14" t="inlineStr"/>
      <c r="B103" s="15" t="n"/>
      <c r="C103" s="16" t="inlineStr"/>
      <c r="D103" s="17" t="n"/>
      <c r="E103" s="18">
        <f>IF(B103="","",B103*D103)</f>
        <v/>
      </c>
    </row>
    <row r="104">
      <c r="A104" s="14" t="inlineStr"/>
      <c r="B104" s="15" t="n"/>
      <c r="C104" s="16" t="inlineStr"/>
      <c r="D104" s="17" t="n"/>
      <c r="E104" s="18">
        <f>IF(B104="","",B104*D104)</f>
        <v/>
      </c>
    </row>
    <row r="105">
      <c r="A105" s="19" t="inlineStr">
        <is>
          <t>HVAC and Electrical Subtotal</t>
        </is>
      </c>
      <c r="B105" s="20" t="n"/>
      <c r="C105" s="20" t="n"/>
      <c r="D105" s="20" t="n"/>
      <c r="E105" s="21">
        <f>SUM(E95:E104)</f>
        <v/>
      </c>
    </row>
    <row r="107">
      <c r="A107" s="22" t="inlineStr">
        <is>
          <t>Summary</t>
        </is>
      </c>
    </row>
    <row r="108">
      <c r="A108" s="23" t="inlineStr">
        <is>
          <t>General Conditions</t>
        </is>
      </c>
      <c r="E108" s="24">
        <f>E21</f>
        <v/>
      </c>
    </row>
    <row r="109">
      <c r="A109" s="23" t="inlineStr">
        <is>
          <t>Demolition</t>
        </is>
      </c>
      <c r="E109" s="24">
        <f>E29</f>
        <v/>
      </c>
    </row>
    <row r="110">
      <c r="A110" s="23" t="inlineStr">
        <is>
          <t>Framing and Insulation</t>
        </is>
      </c>
      <c r="E110" s="24">
        <f>E38</f>
        <v/>
      </c>
    </row>
    <row r="111">
      <c r="A111" s="23" t="inlineStr">
        <is>
          <t>Drywall</t>
        </is>
      </c>
      <c r="E111" s="24">
        <f>E47</f>
        <v/>
      </c>
    </row>
    <row r="112">
      <c r="A112" s="23" t="inlineStr">
        <is>
          <t>Doors and Hardware</t>
        </is>
      </c>
      <c r="E112" s="24">
        <f>E55</f>
        <v/>
      </c>
    </row>
    <row r="113">
      <c r="A113" s="23" t="inlineStr">
        <is>
          <t>Tile and Finishes</t>
        </is>
      </c>
      <c r="E113" s="24">
        <f>E68</f>
        <v/>
      </c>
    </row>
    <row r="114">
      <c r="A114" s="23" t="inlineStr">
        <is>
          <t>Casework and Specialties</t>
        </is>
      </c>
      <c r="E114" s="24">
        <f>E78</f>
        <v/>
      </c>
    </row>
    <row r="115">
      <c r="A115" s="23" t="inlineStr">
        <is>
          <t>Plumbing</t>
        </is>
      </c>
      <c r="E115" s="24">
        <f>E92</f>
        <v/>
      </c>
    </row>
    <row r="116">
      <c r="A116" s="23" t="inlineStr">
        <is>
          <t>HVAC and Electrical</t>
        </is>
      </c>
      <c r="E116" s="24">
        <f>E105</f>
        <v/>
      </c>
    </row>
    <row r="117">
      <c r="A117" s="7" t="inlineStr">
        <is>
          <t>Direct Cost Subtotal</t>
        </is>
      </c>
      <c r="E117" s="25">
        <f>E21+E29+E38+E47+E55+E68+E78+E92+E105</f>
        <v/>
      </c>
    </row>
    <row r="118">
      <c r="A118" s="23" t="inlineStr">
        <is>
          <t>Overhead</t>
        </is>
      </c>
      <c r="D118" s="26" t="n">
        <v>0.1</v>
      </c>
      <c r="E118" s="24">
        <f>E117*D118</f>
        <v/>
      </c>
    </row>
    <row r="119">
      <c r="A119" s="23" t="inlineStr">
        <is>
          <t>Profit (on direct cost + overhead)</t>
        </is>
      </c>
      <c r="D119" s="26" t="n">
        <v>0.08</v>
      </c>
      <c r="E119" s="24">
        <f>(E117+E118)*D119</f>
        <v/>
      </c>
    </row>
    <row r="120">
      <c r="A120" s="27" t="inlineStr">
        <is>
          <t>TOTAL ESTIMATE</t>
        </is>
      </c>
      <c r="B120" s="28" t="n"/>
      <c r="C120" s="28" t="n"/>
      <c r="D120" s="28" t="n"/>
      <c r="E120" s="29">
        <f>E117+E118+E119</f>
        <v/>
      </c>
    </row>
    <row r="122">
      <c r="A122" s="7" t="inlineStr">
        <is>
          <t>Scope of work</t>
        </is>
      </c>
    </row>
    <row r="123" ht="15" customHeight="1">
      <c r="A123" s="30" t="inlineStr">
        <is>
          <t>[Describe the work included in this estimate.]</t>
        </is>
      </c>
    </row>
    <row r="125">
      <c r="A125" s="7" t="inlineStr">
        <is>
          <t>Exclusions</t>
        </is>
      </c>
    </row>
    <row r="126" ht="30" customHeight="1">
      <c r="A126" s="30" t="inlineStr">
        <is>
          <t>[List anything not included, such as permits, repairs to hidden conditions, or work by others.]</t>
        </is>
      </c>
    </row>
    <row r="128">
      <c r="A128" s="7" t="inlineStr">
        <is>
          <t>Timeline</t>
        </is>
      </c>
    </row>
    <row r="129" ht="15" customHeight="1">
      <c r="A129" s="30" t="inlineStr">
        <is>
          <t>Estimated [X] working days from start, weather and inspections permitting.</t>
        </is>
      </c>
    </row>
    <row r="131">
      <c r="A131" s="7" t="inlineStr">
        <is>
          <t>Payment terms</t>
        </is>
      </c>
    </row>
    <row r="132" ht="15" customHeight="1">
      <c r="A132" s="30" t="inlineStr">
        <is>
          <t>50% deposit at scheduling, 50% due at completion.</t>
        </is>
      </c>
    </row>
    <row r="134">
      <c r="A134" s="7" t="inlineStr">
        <is>
          <t>Warranty</t>
        </is>
      </c>
    </row>
    <row r="135" ht="15" customHeight="1">
      <c r="A135" s="30" t="inlineStr">
        <is>
          <t>1-year workmanship warranty. Manufacturer warranties apply to materials.</t>
        </is>
      </c>
    </row>
    <row r="137">
      <c r="A137" s="7" t="inlineStr">
        <is>
          <t>License and insurance</t>
        </is>
      </c>
    </row>
    <row r="138" ht="15" customHeight="1">
      <c r="A138" s="30" t="inlineStr">
        <is>
          <t>License #[number]. Insured by [carrier], policy #[number].</t>
        </is>
      </c>
    </row>
    <row r="140">
      <c r="A140" s="23" t="inlineStr">
        <is>
          <t>Customer signature: ______________________________</t>
        </is>
      </c>
      <c r="D140" s="23" t="inlineStr">
        <is>
          <t>Date: ____________</t>
        </is>
      </c>
    </row>
    <row r="142">
      <c r="A142" s="31" t="inlineStr">
        <is>
          <t>Template by Projul · projul.com</t>
        </is>
      </c>
    </row>
  </sheetData>
  <mergeCells count="8">
    <mergeCell ref="A10:E10"/>
    <mergeCell ref="A129:E129"/>
    <mergeCell ref="A138:E138"/>
    <mergeCell ref="A1:E1"/>
    <mergeCell ref="A132:E132"/>
    <mergeCell ref="A123:E123"/>
    <mergeCell ref="A135:E135"/>
    <mergeCell ref="A126:E126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2026-11-01T04:09:19Z</dcterms:created>
  <dcterms:modified xsi:type="dcterms:W3CDTF">2026-11-01T04:09:19Z</dcterms:modified>
</cp:coreProperties>
</file>