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Double Garage Door Install" sheetId="2" state="visible" r:id="rId2"/>
    <sheet name="Single Garage Door Replacement" sheetId="3" state="visible" r:id="rId3"/>
    <sheet name="Garage Door Repair" sheetId="4" state="visible" r:id="rId4"/>
  </sheets>
  <definedNames>
    <definedName name="_xlnm.Print_Area" localSheetId="1">'Double Garage Door Install'!$A$1:$E$105</definedName>
    <definedName name="_xlnm.Print_Area" localSheetId="2">'Single Garage Door Replacement'!$A$1:$E$85</definedName>
    <definedName name="_xlnm.Print_Area" localSheetId="3">'Garage Door Repair'!$A$1:$E$91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Garage Door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Double Garage Door Install: New Garage Door Installation (Double-Car, 16x7)</t>
        </is>
      </c>
    </row>
    <row r="7">
      <c r="B7" s="4" t="inlineStr">
        <is>
          <t xml:space="preserve">  •  Single Garage Door Replacement: Garage Door Replacement (Single-Car, 9x7, No Opener)</t>
        </is>
      </c>
    </row>
    <row r="8">
      <c r="B8" s="4" t="inlineStr">
        <is>
          <t xml:space="preserve">  •  Garage Door Repair: Garage Door Repair (Springs, Cables, and Tune-Up)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https://projul.com/blog/free-garage-door-estimate-templates/?utm_source=template&amp;utm_medium=xlsx&amp;utm_campaign=garage-door-estimate-templates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Garage Door Estimate: New Garage Door Installation (Double-Car, 16x7)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installing a new 16x7 insulated steel garage door with a new belt-drive opener on an existing garage with proper framing and electrical. This is the most common residential garage door job.</t>
        </is>
      </c>
    </row>
    <row r="12">
      <c r="A12" s="12" t="inlineStr">
        <is>
          <t>Garage Door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16x7 insulated steel garage door (R-12.9, flush panel, white)</t>
        </is>
      </c>
      <c r="B13" s="15" t="n">
        <v>1</v>
      </c>
      <c r="C13" s="16" t="inlineStr">
        <is>
          <t>EA</t>
        </is>
      </c>
      <c r="D13" s="17" t="n">
        <v>1350</v>
      </c>
      <c r="E13" s="18">
        <f>IF(B13="","",B13*D13)</f>
        <v/>
      </c>
    </row>
    <row r="14">
      <c r="A14" s="14" t="inlineStr">
        <is>
          <t>Window insert section (4 windows, plain glass)</t>
        </is>
      </c>
      <c r="B14" s="15" t="n">
        <v>1</v>
      </c>
      <c r="C14" s="16" t="inlineStr">
        <is>
          <t>EA</t>
        </is>
      </c>
      <c r="D14" s="17" t="n">
        <v>180</v>
      </c>
      <c r="E14" s="18">
        <f>IF(B14="","",B14*D14)</f>
        <v/>
      </c>
    </row>
    <row r="15">
      <c r="A15" s="14" t="inlineStr">
        <is>
          <t>Decorative hardware kit (handles and hinges)</t>
        </is>
      </c>
      <c r="B15" s="15" t="n">
        <v>1</v>
      </c>
      <c r="C15" s="16" t="inlineStr">
        <is>
          <t>SET</t>
        </is>
      </c>
      <c r="D15" s="17" t="n">
        <v>45</v>
      </c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9" t="inlineStr">
        <is>
          <t>Garage Door Subtotal</t>
        </is>
      </c>
      <c r="B19" s="20" t="n"/>
      <c r="C19" s="20" t="n"/>
      <c r="D19" s="20" t="n"/>
      <c r="E19" s="21">
        <f>SUM(E13:E18)</f>
        <v/>
      </c>
    </row>
    <row r="21">
      <c r="A21" s="12" t="inlineStr">
        <is>
          <t>Springs and Hardware</t>
        </is>
      </c>
      <c r="B21" s="12" t="inlineStr">
        <is>
          <t>Qty</t>
        </is>
      </c>
      <c r="C21" s="12" t="inlineStr">
        <is>
          <t>Unit</t>
        </is>
      </c>
      <c r="D21" s="13" t="inlineStr">
        <is>
          <t>Unit Cost</t>
        </is>
      </c>
      <c r="E21" s="13" t="inlineStr">
        <is>
          <t>Total</t>
        </is>
      </c>
    </row>
    <row r="22">
      <c r="A22" s="14" t="inlineStr">
        <is>
          <t>Torsion spring system (pair, 20,000 cycle)</t>
        </is>
      </c>
      <c r="B22" s="15" t="n">
        <v>1</v>
      </c>
      <c r="C22" s="16" t="inlineStr">
        <is>
          <t>SET</t>
        </is>
      </c>
      <c r="D22" s="17" t="n">
        <v>150</v>
      </c>
      <c r="E22" s="18">
        <f>IF(B22="","",B22*D22)</f>
        <v/>
      </c>
    </row>
    <row r="23">
      <c r="A23" s="14" t="inlineStr">
        <is>
          <t>Torsion spring hardware (cones, shaft, bearing plates)</t>
        </is>
      </c>
      <c r="B23" s="15" t="n">
        <v>1</v>
      </c>
      <c r="C23" s="16" t="inlineStr">
        <is>
          <t>SET</t>
        </is>
      </c>
      <c r="D23" s="17" t="n">
        <v>70</v>
      </c>
      <c r="E23" s="18">
        <f>IF(B23="","",B23*D23)</f>
        <v/>
      </c>
    </row>
    <row r="24">
      <c r="A24" s="14" t="inlineStr">
        <is>
          <t>Track system (2" commercial grade, standard lift)</t>
        </is>
      </c>
      <c r="B24" s="15" t="n">
        <v>1</v>
      </c>
      <c r="C24" s="16" t="inlineStr">
        <is>
          <t>SET</t>
        </is>
      </c>
      <c r="D24" s="17" t="n">
        <v>130</v>
      </c>
      <c r="E24" s="18">
        <f>IF(B24="","",B24*D24)</f>
        <v/>
      </c>
    </row>
    <row r="25">
      <c r="A25" s="14" t="inlineStr">
        <is>
          <t>Nylon rollers (13-ball bearing, quiet)</t>
        </is>
      </c>
      <c r="B25" s="15" t="n">
        <v>12</v>
      </c>
      <c r="C25" s="16" t="inlineStr">
        <is>
          <t>EA</t>
        </is>
      </c>
      <c r="D25" s="17" t="n">
        <v>8</v>
      </c>
      <c r="E25" s="18">
        <f>IF(B25="","",B25*D25)</f>
        <v/>
      </c>
    </row>
    <row r="26">
      <c r="A26" s="14" t="inlineStr">
        <is>
          <t>Hinges (standard and offset)</t>
        </is>
      </c>
      <c r="B26" s="15" t="n">
        <v>12</v>
      </c>
      <c r="C26" s="16" t="inlineStr">
        <is>
          <t>EA</t>
        </is>
      </c>
      <c r="D26" s="17" t="n">
        <v>5</v>
      </c>
      <c r="E26" s="18">
        <f>IF(B26="","",B26*D26)</f>
        <v/>
      </c>
    </row>
    <row r="27">
      <c r="A27" s="14" t="inlineStr">
        <is>
          <t>Top brackets and bottom brackets</t>
        </is>
      </c>
      <c r="B27" s="15" t="n">
        <v>4</v>
      </c>
      <c r="C27" s="16" t="inlineStr">
        <is>
          <t>EA</t>
        </is>
      </c>
      <c r="D27" s="17" t="n">
        <v>10</v>
      </c>
      <c r="E27" s="18">
        <f>IF(B27="","",B27*D27)</f>
        <v/>
      </c>
    </row>
    <row r="28">
      <c r="A28" s="14" t="inlineStr">
        <is>
          <t>Spring anchor bracket</t>
        </is>
      </c>
      <c r="B28" s="15" t="n">
        <v>1</v>
      </c>
      <c r="C28" s="16" t="inlineStr">
        <is>
          <t>EA</t>
        </is>
      </c>
      <c r="D28" s="17" t="n">
        <v>20</v>
      </c>
      <c r="E28" s="18">
        <f>IF(B28="","",B28*D28)</f>
        <v/>
      </c>
    </row>
    <row r="29">
      <c r="A29" s="14" t="inlineStr">
        <is>
          <t>Lift cables (galvanized)</t>
        </is>
      </c>
      <c r="B29" s="15" t="n">
        <v>2</v>
      </c>
      <c r="C29" s="16" t="inlineStr">
        <is>
          <t>EA</t>
        </is>
      </c>
      <c r="D29" s="17" t="n">
        <v>12</v>
      </c>
      <c r="E29" s="18">
        <f>IF(B29="","",B29*D29)</f>
        <v/>
      </c>
    </row>
    <row r="30">
      <c r="A30" s="14" t="inlineStr">
        <is>
          <t>Horizontal reinforcement strut</t>
        </is>
      </c>
      <c r="B30" s="15" t="n">
        <v>2</v>
      </c>
      <c r="C30" s="16" t="inlineStr">
        <is>
          <t>EA</t>
        </is>
      </c>
      <c r="D30" s="17" t="n">
        <v>35</v>
      </c>
      <c r="E30" s="18">
        <f>IF(B30="","",B30*D30)</f>
        <v/>
      </c>
    </row>
    <row r="31">
      <c r="A31" s="14" t="inlineStr"/>
      <c r="B31" s="15" t="n"/>
      <c r="C31" s="16" t="inlineStr"/>
      <c r="D31" s="17" t="n"/>
      <c r="E31" s="18">
        <f>IF(B31="","",B31*D31)</f>
        <v/>
      </c>
    </row>
    <row r="32">
      <c r="A32" s="14" t="inlineStr"/>
      <c r="B32" s="15" t="n"/>
      <c r="C32" s="16" t="inlineStr"/>
      <c r="D32" s="17" t="n"/>
      <c r="E32" s="18">
        <f>IF(B32="","",B32*D32)</f>
        <v/>
      </c>
    </row>
    <row r="33">
      <c r="A33" s="14" t="inlineStr"/>
      <c r="B33" s="15" t="n"/>
      <c r="C33" s="16" t="inlineStr"/>
      <c r="D33" s="17" t="n"/>
      <c r="E33" s="18">
        <f>IF(B33="","",B33*D33)</f>
        <v/>
      </c>
    </row>
    <row r="34">
      <c r="A34" s="19" t="inlineStr">
        <is>
          <t>Springs and Hardware Subtotal</t>
        </is>
      </c>
      <c r="B34" s="20" t="n"/>
      <c r="C34" s="20" t="n"/>
      <c r="D34" s="20" t="n"/>
      <c r="E34" s="21">
        <f>SUM(E22:E33)</f>
        <v/>
      </c>
    </row>
    <row r="36">
      <c r="A36" s="12" t="inlineStr">
        <is>
          <t>Weatherstripping and Seals</t>
        </is>
      </c>
      <c r="B36" s="12" t="inlineStr">
        <is>
          <t>Qty</t>
        </is>
      </c>
      <c r="C36" s="12" t="inlineStr">
        <is>
          <t>Unit</t>
        </is>
      </c>
      <c r="D36" s="13" t="inlineStr">
        <is>
          <t>Unit Cost</t>
        </is>
      </c>
      <c r="E36" s="13" t="inlineStr">
        <is>
          <t>Total</t>
        </is>
      </c>
    </row>
    <row r="37">
      <c r="A37" s="14" t="inlineStr">
        <is>
          <t>Bottom weather seal (rubber, U-type)</t>
        </is>
      </c>
      <c r="B37" s="15" t="n">
        <v>16</v>
      </c>
      <c r="C37" s="16" t="inlineStr">
        <is>
          <t>LF</t>
        </is>
      </c>
      <c r="D37" s="17" t="n">
        <v>3</v>
      </c>
      <c r="E37" s="18">
        <f>IF(B37="","",B37*D37)</f>
        <v/>
      </c>
    </row>
    <row r="38">
      <c r="A38" s="14" t="inlineStr">
        <is>
          <t>Side weather seal (vinyl, with retainer)</t>
        </is>
      </c>
      <c r="B38" s="15" t="n">
        <v>14</v>
      </c>
      <c r="C38" s="16" t="inlineStr">
        <is>
          <t>LF</t>
        </is>
      </c>
      <c r="D38" s="17" t="n">
        <v>2.5</v>
      </c>
      <c r="E38" s="18">
        <f>IF(B38="","",B38*D38)</f>
        <v/>
      </c>
    </row>
    <row r="39">
      <c r="A39" s="14" t="inlineStr">
        <is>
          <t>Top weather seal (vinyl bulb)</t>
        </is>
      </c>
      <c r="B39" s="15" t="n">
        <v>16</v>
      </c>
      <c r="C39" s="16" t="inlineStr">
        <is>
          <t>LF</t>
        </is>
      </c>
      <c r="D39" s="17" t="n">
        <v>2.5</v>
      </c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9" t="inlineStr">
        <is>
          <t>Weatherstripping and Seals Subtotal</t>
        </is>
      </c>
      <c r="B43" s="20" t="n"/>
      <c r="C43" s="20" t="n"/>
      <c r="D43" s="20" t="n"/>
      <c r="E43" s="21">
        <f>SUM(E37:E42)</f>
        <v/>
      </c>
    </row>
    <row r="45">
      <c r="A45" s="12" t="inlineStr">
        <is>
          <t>Garage Door Opener</t>
        </is>
      </c>
      <c r="B45" s="12" t="inlineStr">
        <is>
          <t>Qty</t>
        </is>
      </c>
      <c r="C45" s="12" t="inlineStr">
        <is>
          <t>Unit</t>
        </is>
      </c>
      <c r="D45" s="13" t="inlineStr">
        <is>
          <t>Unit Cost</t>
        </is>
      </c>
      <c r="E45" s="13" t="inlineStr">
        <is>
          <t>Total</t>
        </is>
      </c>
    </row>
    <row r="46">
      <c r="A46" s="14" t="inlineStr">
        <is>
          <t>Belt-drive opener with battery backup (3/4 HP)</t>
        </is>
      </c>
      <c r="B46" s="15" t="n">
        <v>1</v>
      </c>
      <c r="C46" s="16" t="inlineStr">
        <is>
          <t>EA</t>
        </is>
      </c>
      <c r="D46" s="17" t="n">
        <v>375</v>
      </c>
      <c r="E46" s="18">
        <f>IF(B46="","",B46*D46)</f>
        <v/>
      </c>
    </row>
    <row r="47">
      <c r="A47" s="14" t="inlineStr">
        <is>
          <t>Rail system (one-piece, belt)</t>
        </is>
      </c>
      <c r="B47" s="15" t="n">
        <v>1</v>
      </c>
      <c r="C47" s="16" t="inlineStr">
        <is>
          <t>EA</t>
        </is>
      </c>
      <c r="D47" s="17" t="n">
        <v>0</v>
      </c>
      <c r="E47" s="18">
        <f>IF(B47="","",B47*D47)</f>
        <v/>
      </c>
    </row>
    <row r="48">
      <c r="A48" s="14" t="inlineStr">
        <is>
          <t>Remote controls (two included with opener)</t>
        </is>
      </c>
      <c r="B48" s="15" t="n">
        <v>0</v>
      </c>
      <c r="C48" s="16" t="inlineStr">
        <is>
          <t>EA</t>
        </is>
      </c>
      <c r="D48" s="17" t="n">
        <v>0</v>
      </c>
      <c r="E48" s="18">
        <f>IF(B48="","",B48*D48)</f>
        <v/>
      </c>
    </row>
    <row r="49">
      <c r="A49" s="14" t="inlineStr">
        <is>
          <t>Additional remote control</t>
        </is>
      </c>
      <c r="B49" s="15" t="n">
        <v>1</v>
      </c>
      <c r="C49" s="16" t="inlineStr">
        <is>
          <t>EA</t>
        </is>
      </c>
      <c r="D49" s="17" t="n">
        <v>35</v>
      </c>
      <c r="E49" s="18">
        <f>IF(B49="","",B49*D49)</f>
        <v/>
      </c>
    </row>
    <row r="50">
      <c r="A50" s="14" t="inlineStr">
        <is>
          <t>Wireless keypad (exterior)</t>
        </is>
      </c>
      <c r="B50" s="15" t="n">
        <v>1</v>
      </c>
      <c r="C50" s="16" t="inlineStr">
        <is>
          <t>EA</t>
        </is>
      </c>
      <c r="D50" s="17" t="n">
        <v>45</v>
      </c>
      <c r="E50" s="18">
        <f>IF(B50="","",B50*D50)</f>
        <v/>
      </c>
    </row>
    <row r="51">
      <c r="A51" s="14" t="inlineStr">
        <is>
          <t>Smart home connectivity module (Wi-Fi)</t>
        </is>
      </c>
      <c r="B51" s="15" t="n">
        <v>1</v>
      </c>
      <c r="C51" s="16" t="inlineStr">
        <is>
          <t>EA</t>
        </is>
      </c>
      <c r="D51" s="17" t="n">
        <v>0</v>
      </c>
      <c r="E51" s="18">
        <f>IF(B51="","",B51*D51)</f>
        <v/>
      </c>
    </row>
    <row r="52">
      <c r="A52" s="14" t="inlineStr">
        <is>
          <t>Safety photo eye sensors</t>
        </is>
      </c>
      <c r="B52" s="15" t="n">
        <v>1</v>
      </c>
      <c r="C52" s="16" t="inlineStr">
        <is>
          <t>SET</t>
        </is>
      </c>
      <c r="D52" s="17" t="n">
        <v>0</v>
      </c>
      <c r="E52" s="18">
        <f>IF(B52="","",B52*D52)</f>
        <v/>
      </c>
    </row>
    <row r="53">
      <c r="A53" s="14" t="inlineStr">
        <is>
          <t>Wall-mounted control panel</t>
        </is>
      </c>
      <c r="B53" s="15" t="n">
        <v>1</v>
      </c>
      <c r="C53" s="16" t="inlineStr">
        <is>
          <t>EA</t>
        </is>
      </c>
      <c r="D53" s="17" t="n">
        <v>0</v>
      </c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9" t="inlineStr">
        <is>
          <t>Garage Door Opener Subtotal</t>
        </is>
      </c>
      <c r="B57" s="20" t="n"/>
      <c r="C57" s="20" t="n"/>
      <c r="D57" s="20" t="n"/>
      <c r="E57" s="21">
        <f>SUM(E46:E56)</f>
        <v/>
      </c>
    </row>
    <row r="59">
      <c r="A59" s="12" t="inlineStr">
        <is>
          <t>Labor</t>
        </is>
      </c>
      <c r="B59" s="12" t="inlineStr">
        <is>
          <t>Qty</t>
        </is>
      </c>
      <c r="C59" s="12" t="inlineStr">
        <is>
          <t>Unit</t>
        </is>
      </c>
      <c r="D59" s="13" t="inlineStr">
        <is>
          <t>Unit Cost</t>
        </is>
      </c>
      <c r="E59" s="13" t="inlineStr">
        <is>
          <t>Total</t>
        </is>
      </c>
    </row>
    <row r="60">
      <c r="A60" s="14" t="inlineStr">
        <is>
          <t>Remove and dispose of existing door and hardware</t>
        </is>
      </c>
      <c r="B60" s="15" t="n">
        <v>2.5</v>
      </c>
      <c r="C60" s="16" t="inlineStr">
        <is>
          <t>HR</t>
        </is>
      </c>
      <c r="D60" s="17" t="n">
        <v>55</v>
      </c>
      <c r="E60" s="18">
        <f>IF(B60="","",B60*D60)</f>
        <v/>
      </c>
    </row>
    <row r="61">
      <c r="A61" s="14" t="inlineStr">
        <is>
          <t>Install new tracks and hardware</t>
        </is>
      </c>
      <c r="B61" s="15" t="n">
        <v>2</v>
      </c>
      <c r="C61" s="16" t="inlineStr">
        <is>
          <t>HR</t>
        </is>
      </c>
      <c r="D61" s="17" t="n">
        <v>55</v>
      </c>
      <c r="E61" s="18">
        <f>IF(B61="","",B61*D61)</f>
        <v/>
      </c>
    </row>
    <row r="62">
      <c r="A62" s="14" t="inlineStr">
        <is>
          <t>Install new garage door panels</t>
        </is>
      </c>
      <c r="B62" s="15" t="n">
        <v>2.5</v>
      </c>
      <c r="C62" s="16" t="inlineStr">
        <is>
          <t>HR</t>
        </is>
      </c>
      <c r="D62" s="17" t="n">
        <v>55</v>
      </c>
      <c r="E62" s="18">
        <f>IF(B62="","",B62*D62)</f>
        <v/>
      </c>
    </row>
    <row r="63">
      <c r="A63" s="14" t="inlineStr">
        <is>
          <t>Install and tension torsion springs</t>
        </is>
      </c>
      <c r="B63" s="15" t="n">
        <v>1.5</v>
      </c>
      <c r="C63" s="16" t="inlineStr">
        <is>
          <t>HR</t>
        </is>
      </c>
      <c r="D63" s="17" t="n">
        <v>65</v>
      </c>
      <c r="E63" s="18">
        <f>IF(B63="","",B63*D63)</f>
        <v/>
      </c>
    </row>
    <row r="64">
      <c r="A64" s="14" t="inlineStr">
        <is>
          <t>Install weatherstripping and seals</t>
        </is>
      </c>
      <c r="B64" s="15" t="n">
        <v>1</v>
      </c>
      <c r="C64" s="16" t="inlineStr">
        <is>
          <t>HR</t>
        </is>
      </c>
      <c r="D64" s="17" t="n">
        <v>55</v>
      </c>
      <c r="E64" s="18">
        <f>IF(B64="","",B64*D64)</f>
        <v/>
      </c>
    </row>
    <row r="65">
      <c r="A65" s="14" t="inlineStr">
        <is>
          <t>Install garage door opener</t>
        </is>
      </c>
      <c r="B65" s="15" t="n">
        <v>2</v>
      </c>
      <c r="C65" s="16" t="inlineStr">
        <is>
          <t>HR</t>
        </is>
      </c>
      <c r="D65" s="17" t="n">
        <v>55</v>
      </c>
      <c r="E65" s="18">
        <f>IF(B65="","",B65*D65)</f>
        <v/>
      </c>
    </row>
    <row r="66">
      <c r="A66" s="14" t="inlineStr">
        <is>
          <t>Program remotes, sensors, and smart features</t>
        </is>
      </c>
      <c r="B66" s="15" t="n">
        <v>0.5</v>
      </c>
      <c r="C66" s="16" t="inlineStr">
        <is>
          <t>HR</t>
        </is>
      </c>
      <c r="D66" s="17" t="n">
        <v>55</v>
      </c>
      <c r="E66" s="18">
        <f>IF(B66="","",B66*D66)</f>
        <v/>
      </c>
    </row>
    <row r="67">
      <c r="A67" s="14" t="inlineStr">
        <is>
          <t>Test, adjust, and customer walkthrough</t>
        </is>
      </c>
      <c r="B67" s="15" t="n">
        <v>0.5</v>
      </c>
      <c r="C67" s="16" t="inlineStr">
        <is>
          <t>HR</t>
        </is>
      </c>
      <c r="D67" s="17" t="n">
        <v>55</v>
      </c>
      <c r="E67" s="18">
        <f>IF(B67="","",B67*D67)</f>
        <v/>
      </c>
    </row>
    <row r="68">
      <c r="A68" s="14" t="inlineStr">
        <is>
          <t>Disposal fee (old door)</t>
        </is>
      </c>
      <c r="B68" s="15" t="n">
        <v>1</v>
      </c>
      <c r="C68" s="16" t="inlineStr">
        <is>
          <t>LS</t>
        </is>
      </c>
      <c r="D68" s="17" t="n">
        <v>75</v>
      </c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9" t="inlineStr">
        <is>
          <t>Labor Subtotal</t>
        </is>
      </c>
      <c r="B72" s="20" t="n"/>
      <c r="C72" s="20" t="n"/>
      <c r="D72" s="20" t="n"/>
      <c r="E72" s="21">
        <f>SUM(E60:E71)</f>
        <v/>
      </c>
    </row>
    <row r="74">
      <c r="A74" s="22" t="inlineStr">
        <is>
          <t>Summary</t>
        </is>
      </c>
    </row>
    <row r="75">
      <c r="A75" s="23" t="inlineStr">
        <is>
          <t>Garage Door</t>
        </is>
      </c>
      <c r="E75" s="24">
        <f>E19</f>
        <v/>
      </c>
    </row>
    <row r="76">
      <c r="A76" s="23" t="inlineStr">
        <is>
          <t>Springs and Hardware</t>
        </is>
      </c>
      <c r="E76" s="24">
        <f>E34</f>
        <v/>
      </c>
    </row>
    <row r="77">
      <c r="A77" s="23" t="inlineStr">
        <is>
          <t>Weatherstripping and Seals</t>
        </is>
      </c>
      <c r="E77" s="24">
        <f>E43</f>
        <v/>
      </c>
    </row>
    <row r="78">
      <c r="A78" s="23" t="inlineStr">
        <is>
          <t>Garage Door Opener</t>
        </is>
      </c>
      <c r="E78" s="24">
        <f>E57</f>
        <v/>
      </c>
    </row>
    <row r="79">
      <c r="A79" s="23" t="inlineStr">
        <is>
          <t>Labor</t>
        </is>
      </c>
      <c r="E79" s="24">
        <f>E72</f>
        <v/>
      </c>
    </row>
    <row r="80">
      <c r="A80" s="7" t="inlineStr">
        <is>
          <t>Direct Cost Subtotal</t>
        </is>
      </c>
      <c r="E80" s="25">
        <f>E19+E34+E43+E57+E72</f>
        <v/>
      </c>
    </row>
    <row r="81">
      <c r="A81" s="23" t="inlineStr">
        <is>
          <t>Overhead</t>
        </is>
      </c>
      <c r="D81" s="26" t="n">
        <v>0.18</v>
      </c>
      <c r="E81" s="24">
        <f>E80*D81</f>
        <v/>
      </c>
    </row>
    <row r="82">
      <c r="A82" s="23" t="inlineStr">
        <is>
          <t>Profit (on direct cost + overhead)</t>
        </is>
      </c>
      <c r="D82" s="26" t="n">
        <v>0.12</v>
      </c>
      <c r="E82" s="24">
        <f>(E80+E81)*D82</f>
        <v/>
      </c>
    </row>
    <row r="83">
      <c r="A83" s="27" t="inlineStr">
        <is>
          <t>TOTAL ESTIMATE</t>
        </is>
      </c>
      <c r="B83" s="28" t="n"/>
      <c r="C83" s="28" t="n"/>
      <c r="D83" s="28" t="n"/>
      <c r="E83" s="29">
        <f>E80+E81+E82</f>
        <v/>
      </c>
    </row>
    <row r="85">
      <c r="A85" s="7" t="inlineStr">
        <is>
          <t>Scope of work</t>
        </is>
      </c>
    </row>
    <row r="86" ht="15" customHeight="1">
      <c r="A86" s="30" t="inlineStr">
        <is>
          <t>[Describe the work included in this estimate.]</t>
        </is>
      </c>
    </row>
    <row r="88">
      <c r="A88" s="7" t="inlineStr">
        <is>
          <t>Exclusions</t>
        </is>
      </c>
    </row>
    <row r="89" ht="30" customHeight="1">
      <c r="A89" s="30" t="inlineStr">
        <is>
          <t>[List anything not included, such as permits, repairs to hidden conditions, or work by others.]</t>
        </is>
      </c>
    </row>
    <row r="91">
      <c r="A91" s="7" t="inlineStr">
        <is>
          <t>Timeline</t>
        </is>
      </c>
    </row>
    <row r="92" ht="15" customHeight="1">
      <c r="A92" s="30" t="inlineStr">
        <is>
          <t>Estimated [X] working days from start, weather and inspections permitting.</t>
        </is>
      </c>
    </row>
    <row r="94">
      <c r="A94" s="7" t="inlineStr">
        <is>
          <t>Payment terms</t>
        </is>
      </c>
    </row>
    <row r="95" ht="15" customHeight="1">
      <c r="A95" s="30" t="inlineStr">
        <is>
          <t>50% deposit at scheduling, 50% due at completion.</t>
        </is>
      </c>
    </row>
    <row r="97">
      <c r="A97" s="7" t="inlineStr">
        <is>
          <t>Warranty</t>
        </is>
      </c>
    </row>
    <row r="98" ht="15" customHeight="1">
      <c r="A98" s="30" t="inlineStr">
        <is>
          <t>1-year workmanship warranty. Manufacturer warranties apply to materials.</t>
        </is>
      </c>
    </row>
    <row r="100">
      <c r="A100" s="7" t="inlineStr">
        <is>
          <t>License and insurance</t>
        </is>
      </c>
    </row>
    <row r="101" ht="15" customHeight="1">
      <c r="A101" s="30" t="inlineStr">
        <is>
          <t>License #[number]. Insured by [carrier], policy #[number].</t>
        </is>
      </c>
    </row>
    <row r="103">
      <c r="A103" s="23" t="inlineStr">
        <is>
          <t>Customer signature: ______________________________</t>
        </is>
      </c>
      <c r="D103" s="23" t="inlineStr">
        <is>
          <t>Date: ____________</t>
        </is>
      </c>
    </row>
    <row r="105">
      <c r="A105" s="31" t="inlineStr">
        <is>
          <t>Template by Projul · projul.com</t>
        </is>
      </c>
    </row>
  </sheetData>
  <mergeCells count="8">
    <mergeCell ref="A95:E95"/>
    <mergeCell ref="A101:E101"/>
    <mergeCell ref="A86:E86"/>
    <mergeCell ref="A10:E10"/>
    <mergeCell ref="A98:E98"/>
    <mergeCell ref="A1:E1"/>
    <mergeCell ref="A89:E89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Garage Door Estimate: Garage Door Replacement (Single-Car, 9x7, No Opener)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replacing a single-car garage door (9x7) without replacing the opener. The customer wants a new door because the existing one is dented, faded, or no longer insulated. Existing tracks and opener are in good working condition.</t>
        </is>
      </c>
    </row>
    <row r="12">
      <c r="A12" s="12" t="inlineStr">
        <is>
          <t>Garage Door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9x7 insulated steel garage door (R-9.65, raised panel, almond)</t>
        </is>
      </c>
      <c r="B13" s="15" t="n">
        <v>1</v>
      </c>
      <c r="C13" s="16" t="inlineStr">
        <is>
          <t>EA</t>
        </is>
      </c>
      <c r="D13" s="17" t="n">
        <v>850</v>
      </c>
      <c r="E13" s="18">
        <f>IF(B13="","",B13*D13)</f>
        <v/>
      </c>
    </row>
    <row r="14">
      <c r="A14" s="14" t="inlineStr"/>
      <c r="B14" s="15" t="n"/>
      <c r="C14" s="16" t="inlineStr"/>
      <c r="D14" s="17" t="n"/>
      <c r="E14" s="18">
        <f>IF(B14="","",B14*D14)</f>
        <v/>
      </c>
    </row>
    <row r="15">
      <c r="A15" s="14" t="inlineStr"/>
      <c r="B15" s="15" t="n"/>
      <c r="C15" s="16" t="inlineStr"/>
      <c r="D15" s="17" t="n"/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9" t="inlineStr">
        <is>
          <t>Garage Door Subtotal</t>
        </is>
      </c>
      <c r="B17" s="20" t="n"/>
      <c r="C17" s="20" t="n"/>
      <c r="D17" s="20" t="n"/>
      <c r="E17" s="21">
        <f>SUM(E13:E16)</f>
        <v/>
      </c>
    </row>
    <row r="19">
      <c r="A19" s="12" t="inlineStr">
        <is>
          <t>Springs and Hardware</t>
        </is>
      </c>
      <c r="B19" s="12" t="inlineStr">
        <is>
          <t>Qty</t>
        </is>
      </c>
      <c r="C19" s="12" t="inlineStr">
        <is>
          <t>Unit</t>
        </is>
      </c>
      <c r="D19" s="13" t="inlineStr">
        <is>
          <t>Unit Cost</t>
        </is>
      </c>
      <c r="E19" s="13" t="inlineStr">
        <is>
          <t>Total</t>
        </is>
      </c>
    </row>
    <row r="20">
      <c r="A20" s="14" t="inlineStr">
        <is>
          <t>Torsion spring (single, 15,000 cycle)</t>
        </is>
      </c>
      <c r="B20" s="15" t="n">
        <v>1</v>
      </c>
      <c r="C20" s="16" t="inlineStr">
        <is>
          <t>EA</t>
        </is>
      </c>
      <c r="D20" s="17" t="n">
        <v>85</v>
      </c>
      <c r="E20" s="18">
        <f>IF(B20="","",B20*D20)</f>
        <v/>
      </c>
    </row>
    <row r="21">
      <c r="A21" s="14" t="inlineStr">
        <is>
          <t>Spring hardware (cone, bearing plate)</t>
        </is>
      </c>
      <c r="B21" s="15" t="n">
        <v>1</v>
      </c>
      <c r="C21" s="16" t="inlineStr">
        <is>
          <t>SET</t>
        </is>
      </c>
      <c r="D21" s="17" t="n">
        <v>45</v>
      </c>
      <c r="E21" s="18">
        <f>IF(B21="","",B21*D21)</f>
        <v/>
      </c>
    </row>
    <row r="22">
      <c r="A22" s="14" t="inlineStr">
        <is>
          <t>Nylon rollers (13-ball bearing)</t>
        </is>
      </c>
      <c r="B22" s="15" t="n">
        <v>10</v>
      </c>
      <c r="C22" s="16" t="inlineStr">
        <is>
          <t>EA</t>
        </is>
      </c>
      <c r="D22" s="17" t="n">
        <v>8</v>
      </c>
      <c r="E22" s="18">
        <f>IF(B22="","",B22*D22)</f>
        <v/>
      </c>
    </row>
    <row r="23">
      <c r="A23" s="14" t="inlineStr">
        <is>
          <t>Hinges (replace all)</t>
        </is>
      </c>
      <c r="B23" s="15" t="n">
        <v>8</v>
      </c>
      <c r="C23" s="16" t="inlineStr">
        <is>
          <t>EA</t>
        </is>
      </c>
      <c r="D23" s="17" t="n">
        <v>5</v>
      </c>
      <c r="E23" s="18">
        <f>IF(B23="","",B23*D23)</f>
        <v/>
      </c>
    </row>
    <row r="24">
      <c r="A24" s="14" t="inlineStr">
        <is>
          <t>Top and bottom brackets</t>
        </is>
      </c>
      <c r="B24" s="15" t="n">
        <v>3</v>
      </c>
      <c r="C24" s="16" t="inlineStr">
        <is>
          <t>EA</t>
        </is>
      </c>
      <c r="D24" s="17" t="n">
        <v>10</v>
      </c>
      <c r="E24" s="18">
        <f>IF(B24="","",B24*D24)</f>
        <v/>
      </c>
    </row>
    <row r="25">
      <c r="A25" s="14" t="inlineStr">
        <is>
          <t>Lift cables</t>
        </is>
      </c>
      <c r="B25" s="15" t="n">
        <v>2</v>
      </c>
      <c r="C25" s="16" t="inlineStr">
        <is>
          <t>EA</t>
        </is>
      </c>
      <c r="D25" s="17" t="n">
        <v>12</v>
      </c>
      <c r="E25" s="18">
        <f>IF(B25="","",B25*D25)</f>
        <v/>
      </c>
    </row>
    <row r="26">
      <c r="A26" s="14" t="inlineStr">
        <is>
          <t>Reinforcement strut (opener support)</t>
        </is>
      </c>
      <c r="B26" s="15" t="n">
        <v>1</v>
      </c>
      <c r="C26" s="16" t="inlineStr">
        <is>
          <t>EA</t>
        </is>
      </c>
      <c r="D26" s="17" t="n">
        <v>35</v>
      </c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4" t="inlineStr"/>
      <c r="B29" s="15" t="n"/>
      <c r="C29" s="16" t="inlineStr"/>
      <c r="D29" s="17" t="n"/>
      <c r="E29" s="18">
        <f>IF(B29="","",B29*D29)</f>
        <v/>
      </c>
    </row>
    <row r="30">
      <c r="A30" s="19" t="inlineStr">
        <is>
          <t>Springs and Hardware Subtotal</t>
        </is>
      </c>
      <c r="B30" s="20" t="n"/>
      <c r="C30" s="20" t="n"/>
      <c r="D30" s="20" t="n"/>
      <c r="E30" s="21">
        <f>SUM(E20:E29)</f>
        <v/>
      </c>
    </row>
    <row r="32">
      <c r="A32" s="12" t="inlineStr">
        <is>
          <t>Weatherstripping</t>
        </is>
      </c>
      <c r="B32" s="12" t="inlineStr">
        <is>
          <t>Qty</t>
        </is>
      </c>
      <c r="C32" s="12" t="inlineStr">
        <is>
          <t>Unit</t>
        </is>
      </c>
      <c r="D32" s="13" t="inlineStr">
        <is>
          <t>Unit Cost</t>
        </is>
      </c>
      <c r="E32" s="13" t="inlineStr">
        <is>
          <t>Total</t>
        </is>
      </c>
    </row>
    <row r="33">
      <c r="A33" s="14" t="inlineStr">
        <is>
          <t>Bottom weather seal</t>
        </is>
      </c>
      <c r="B33" s="15" t="n">
        <v>9</v>
      </c>
      <c r="C33" s="16" t="inlineStr">
        <is>
          <t>LF</t>
        </is>
      </c>
      <c r="D33" s="17" t="n">
        <v>3</v>
      </c>
      <c r="E33" s="18">
        <f>IF(B33="","",B33*D33)</f>
        <v/>
      </c>
    </row>
    <row r="34">
      <c r="A34" s="14" t="inlineStr">
        <is>
          <t>Side seals</t>
        </is>
      </c>
      <c r="B34" s="15" t="n">
        <v>14</v>
      </c>
      <c r="C34" s="16" t="inlineStr">
        <is>
          <t>LF</t>
        </is>
      </c>
      <c r="D34" s="17" t="n">
        <v>2.5</v>
      </c>
      <c r="E34" s="18">
        <f>IF(B34="","",B34*D34)</f>
        <v/>
      </c>
    </row>
    <row r="35">
      <c r="A35" s="14" t="inlineStr">
        <is>
          <t>Top seal</t>
        </is>
      </c>
      <c r="B35" s="15" t="n">
        <v>9</v>
      </c>
      <c r="C35" s="16" t="inlineStr">
        <is>
          <t>LF</t>
        </is>
      </c>
      <c r="D35" s="17" t="n">
        <v>2.5</v>
      </c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9" t="inlineStr">
        <is>
          <t>Weatherstripping Subtotal</t>
        </is>
      </c>
      <c r="B39" s="20" t="n"/>
      <c r="C39" s="20" t="n"/>
      <c r="D39" s="20" t="n"/>
      <c r="E39" s="21">
        <f>SUM(E33:E38)</f>
        <v/>
      </c>
    </row>
    <row r="41">
      <c r="A41" s="12" t="inlineStr">
        <is>
          <t>Labor</t>
        </is>
      </c>
      <c r="B41" s="12" t="inlineStr">
        <is>
          <t>Qty</t>
        </is>
      </c>
      <c r="C41" s="12" t="inlineStr">
        <is>
          <t>Unit</t>
        </is>
      </c>
      <c r="D41" s="13" t="inlineStr">
        <is>
          <t>Unit Cost</t>
        </is>
      </c>
      <c r="E41" s="13" t="inlineStr">
        <is>
          <t>Total</t>
        </is>
      </c>
    </row>
    <row r="42">
      <c r="A42" s="14" t="inlineStr">
        <is>
          <t>Disconnect opener and remove existing door</t>
        </is>
      </c>
      <c r="B42" s="15" t="n">
        <v>1.5</v>
      </c>
      <c r="C42" s="16" t="inlineStr">
        <is>
          <t>HR</t>
        </is>
      </c>
      <c r="D42" s="17" t="n">
        <v>55</v>
      </c>
      <c r="E42" s="18">
        <f>IF(B42="","",B42*D42)</f>
        <v/>
      </c>
    </row>
    <row r="43">
      <c r="A43" s="14" t="inlineStr">
        <is>
          <t>Install new door panels on existing tracks</t>
        </is>
      </c>
      <c r="B43" s="15" t="n">
        <v>1.5</v>
      </c>
      <c r="C43" s="16" t="inlineStr">
        <is>
          <t>HR</t>
        </is>
      </c>
      <c r="D43" s="17" t="n">
        <v>55</v>
      </c>
      <c r="E43" s="18">
        <f>IF(B43="","",B43*D43)</f>
        <v/>
      </c>
    </row>
    <row r="44">
      <c r="A44" s="14" t="inlineStr">
        <is>
          <t>Replace springs and tension</t>
        </is>
      </c>
      <c r="B44" s="15" t="n">
        <v>0.75</v>
      </c>
      <c r="C44" s="16" t="inlineStr">
        <is>
          <t>HR</t>
        </is>
      </c>
      <c r="D44" s="17" t="n">
        <v>65</v>
      </c>
      <c r="E44" s="18">
        <f>IF(B44="","",B44*D44)</f>
        <v/>
      </c>
    </row>
    <row r="45">
      <c r="A45" s="14" t="inlineStr">
        <is>
          <t>Replace rollers and hinges</t>
        </is>
      </c>
      <c r="B45" s="15" t="n">
        <v>0.5</v>
      </c>
      <c r="C45" s="16" t="inlineStr">
        <is>
          <t>HR</t>
        </is>
      </c>
      <c r="D45" s="17" t="n">
        <v>55</v>
      </c>
      <c r="E45" s="18">
        <f>IF(B45="","",B45*D45)</f>
        <v/>
      </c>
    </row>
    <row r="46">
      <c r="A46" s="14" t="inlineStr">
        <is>
          <t>Install weatherstripping</t>
        </is>
      </c>
      <c r="B46" s="15" t="n">
        <v>0.5</v>
      </c>
      <c r="C46" s="16" t="inlineStr">
        <is>
          <t>HR</t>
        </is>
      </c>
      <c r="D46" s="17" t="n">
        <v>55</v>
      </c>
      <c r="E46" s="18">
        <f>IF(B46="","",B46*D46)</f>
        <v/>
      </c>
    </row>
    <row r="47">
      <c r="A47" s="14" t="inlineStr">
        <is>
          <t>Reconnect opener, test, and adjust</t>
        </is>
      </c>
      <c r="B47" s="15" t="n">
        <v>0.5</v>
      </c>
      <c r="C47" s="16" t="inlineStr">
        <is>
          <t>HR</t>
        </is>
      </c>
      <c r="D47" s="17" t="n">
        <v>55</v>
      </c>
      <c r="E47" s="18">
        <f>IF(B47="","",B47*D47)</f>
        <v/>
      </c>
    </row>
    <row r="48">
      <c r="A48" s="14" t="inlineStr">
        <is>
          <t>Customer walkthrough</t>
        </is>
      </c>
      <c r="B48" s="15" t="n">
        <v>0.25</v>
      </c>
      <c r="C48" s="16" t="inlineStr">
        <is>
          <t>HR</t>
        </is>
      </c>
      <c r="D48" s="17" t="n">
        <v>55</v>
      </c>
      <c r="E48" s="18">
        <f>IF(B48="","",B48*D48)</f>
        <v/>
      </c>
    </row>
    <row r="49">
      <c r="A49" s="14" t="inlineStr">
        <is>
          <t>Disposal fee (old door)</t>
        </is>
      </c>
      <c r="B49" s="15" t="n">
        <v>1</v>
      </c>
      <c r="C49" s="16" t="inlineStr">
        <is>
          <t>LS</t>
        </is>
      </c>
      <c r="D49" s="17" t="n">
        <v>60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Labor Subtotal</t>
        </is>
      </c>
      <c r="B53" s="20" t="n"/>
      <c r="C53" s="20" t="n"/>
      <c r="D53" s="20" t="n"/>
      <c r="E53" s="21">
        <f>SUM(E42:E52)</f>
        <v/>
      </c>
    </row>
    <row r="55">
      <c r="A55" s="22" t="inlineStr">
        <is>
          <t>Summary</t>
        </is>
      </c>
    </row>
    <row r="56">
      <c r="A56" s="23" t="inlineStr">
        <is>
          <t>Garage Door</t>
        </is>
      </c>
      <c r="E56" s="24">
        <f>E17</f>
        <v/>
      </c>
    </row>
    <row r="57">
      <c r="A57" s="23" t="inlineStr">
        <is>
          <t>Springs and Hardware</t>
        </is>
      </c>
      <c r="E57" s="24">
        <f>E30</f>
        <v/>
      </c>
    </row>
    <row r="58">
      <c r="A58" s="23" t="inlineStr">
        <is>
          <t>Weatherstripping</t>
        </is>
      </c>
      <c r="E58" s="24">
        <f>E39</f>
        <v/>
      </c>
    </row>
    <row r="59">
      <c r="A59" s="23" t="inlineStr">
        <is>
          <t>Labor</t>
        </is>
      </c>
      <c r="E59" s="24">
        <f>E53</f>
        <v/>
      </c>
    </row>
    <row r="60">
      <c r="A60" s="7" t="inlineStr">
        <is>
          <t>Direct Cost Subtotal</t>
        </is>
      </c>
      <c r="E60" s="25">
        <f>E17+E30+E39+E53</f>
        <v/>
      </c>
    </row>
    <row r="61">
      <c r="A61" s="23" t="inlineStr">
        <is>
          <t>Overhead</t>
        </is>
      </c>
      <c r="D61" s="26" t="n">
        <v>0.18</v>
      </c>
      <c r="E61" s="24">
        <f>E60*D61</f>
        <v/>
      </c>
    </row>
    <row r="62">
      <c r="A62" s="23" t="inlineStr">
        <is>
          <t>Profit (on direct cost + overhead)</t>
        </is>
      </c>
      <c r="D62" s="26" t="n">
        <v>0.13</v>
      </c>
      <c r="E62" s="24">
        <f>(E60+E61)*D62</f>
        <v/>
      </c>
    </row>
    <row r="63">
      <c r="A63" s="27" t="inlineStr">
        <is>
          <t>TOTAL ESTIMATE</t>
        </is>
      </c>
      <c r="B63" s="28" t="n"/>
      <c r="C63" s="28" t="n"/>
      <c r="D63" s="28" t="n"/>
      <c r="E63" s="29">
        <f>E60+E61+E62</f>
        <v/>
      </c>
    </row>
    <row r="65">
      <c r="A65" s="7" t="inlineStr">
        <is>
          <t>Scope of work</t>
        </is>
      </c>
    </row>
    <row r="66" ht="15" customHeight="1">
      <c r="A66" s="30" t="inlineStr">
        <is>
          <t>[Describe the work included in this estimate.]</t>
        </is>
      </c>
    </row>
    <row r="68">
      <c r="A68" s="7" t="inlineStr">
        <is>
          <t>Exclusions</t>
        </is>
      </c>
    </row>
    <row r="69" ht="30" customHeight="1">
      <c r="A69" s="30" t="inlineStr">
        <is>
          <t>[List anything not included, such as permits, repairs to hidden conditions, or work by others.]</t>
        </is>
      </c>
    </row>
    <row r="71">
      <c r="A71" s="7" t="inlineStr">
        <is>
          <t>Timeline</t>
        </is>
      </c>
    </row>
    <row r="72" ht="15" customHeight="1">
      <c r="A72" s="30" t="inlineStr">
        <is>
          <t>Estimated [X] working days from start, weather and inspections permitting.</t>
        </is>
      </c>
    </row>
    <row r="74">
      <c r="A74" s="7" t="inlineStr">
        <is>
          <t>Payment terms</t>
        </is>
      </c>
    </row>
    <row r="75" ht="15" customHeight="1">
      <c r="A75" s="30" t="inlineStr">
        <is>
          <t>50% deposit at scheduling, 50% due at completion.</t>
        </is>
      </c>
    </row>
    <row r="77">
      <c r="A77" s="7" t="inlineStr">
        <is>
          <t>Warranty</t>
        </is>
      </c>
    </row>
    <row r="78" ht="15" customHeight="1">
      <c r="A78" s="30" t="inlineStr">
        <is>
          <t>1-year workmanship warranty. Manufacturer warranties apply to materials.</t>
        </is>
      </c>
    </row>
    <row r="80">
      <c r="A80" s="7" t="inlineStr">
        <is>
          <t>License and insurance</t>
        </is>
      </c>
    </row>
    <row r="81" ht="15" customHeight="1">
      <c r="A81" s="30" t="inlineStr">
        <is>
          <t>License #[number]. Insured by [carrier], policy #[number].</t>
        </is>
      </c>
    </row>
    <row r="83">
      <c r="A83" s="23" t="inlineStr">
        <is>
          <t>Customer signature: ______________________________</t>
        </is>
      </c>
      <c r="D83" s="23" t="inlineStr">
        <is>
          <t>Date: ____________</t>
        </is>
      </c>
    </row>
    <row r="85">
      <c r="A85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Garage Door Estimate: Garage Door Repair (Springs, Cables, and Tune-Up)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the most common garage door repair call: broken springs, frayed cables, and a general tune-up. The door itself is in decent shape but the mechanical components need attention. This is a half-day job for a single technician.</t>
        </is>
      </c>
    </row>
    <row r="12">
      <c r="A12" s="12" t="inlineStr">
        <is>
          <t>Diagnosis and Assessment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Service call and diagnosis</t>
        </is>
      </c>
      <c r="B13" s="15" t="n">
        <v>1</v>
      </c>
      <c r="C13" s="16" t="inlineStr">
        <is>
          <t>EA</t>
        </is>
      </c>
      <c r="D13" s="17" t="n">
        <v>75</v>
      </c>
      <c r="E13" s="18">
        <f>IF(B13="","",B13*D13)</f>
        <v/>
      </c>
    </row>
    <row r="14">
      <c r="A14" s="14" t="inlineStr">
        <is>
          <t>Document existing conditions (photos)</t>
        </is>
      </c>
      <c r="B14" s="15" t="n">
        <v>1</v>
      </c>
      <c r="C14" s="16" t="inlineStr">
        <is>
          <t>EA</t>
        </is>
      </c>
      <c r="D14" s="17" t="n">
        <v>0</v>
      </c>
      <c r="E14" s="18">
        <f>IF(B14="","",B14*D14)</f>
        <v/>
      </c>
    </row>
    <row r="15">
      <c r="A15" s="14" t="inlineStr"/>
      <c r="B15" s="15" t="n"/>
      <c r="C15" s="16" t="inlineStr"/>
      <c r="D15" s="17" t="n"/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9" t="inlineStr">
        <is>
          <t>Diagnosis and Assessment Subtotal</t>
        </is>
      </c>
      <c r="B18" s="20" t="n"/>
      <c r="C18" s="20" t="n"/>
      <c r="D18" s="20" t="n"/>
      <c r="E18" s="21">
        <f>SUM(E13:E17)</f>
        <v/>
      </c>
    </row>
    <row r="20">
      <c r="A20" s="12" t="inlineStr">
        <is>
          <t>Spring Replacement</t>
        </is>
      </c>
      <c r="B20" s="12" t="inlineStr">
        <is>
          <t>Qty</t>
        </is>
      </c>
      <c r="C20" s="12" t="inlineStr">
        <is>
          <t>Unit</t>
        </is>
      </c>
      <c r="D20" s="13" t="inlineStr">
        <is>
          <t>Unit Cost</t>
        </is>
      </c>
      <c r="E20" s="13" t="inlineStr">
        <is>
          <t>Total</t>
        </is>
      </c>
    </row>
    <row r="21">
      <c r="A21" s="14" t="inlineStr">
        <is>
          <t>Torsion spring (pair, 20,000 cycle rated)</t>
        </is>
      </c>
      <c r="B21" s="15" t="n">
        <v>1</v>
      </c>
      <c r="C21" s="16" t="inlineStr">
        <is>
          <t>SET</t>
        </is>
      </c>
      <c r="D21" s="17" t="n">
        <v>150</v>
      </c>
      <c r="E21" s="18">
        <f>IF(B21="","",B21*D21)</f>
        <v/>
      </c>
    </row>
    <row r="22">
      <c r="A22" s="14" t="inlineStr">
        <is>
          <t>Spring bearing plates</t>
        </is>
      </c>
      <c r="B22" s="15" t="n">
        <v>2</v>
      </c>
      <c r="C22" s="16" t="inlineStr">
        <is>
          <t>EA</t>
        </is>
      </c>
      <c r="D22" s="17" t="n">
        <v>15</v>
      </c>
      <c r="E22" s="18">
        <f>IF(B22="","",B22*D22)</f>
        <v/>
      </c>
    </row>
    <row r="23">
      <c r="A23" s="14" t="inlineStr">
        <is>
          <t>Spring center bracket</t>
        </is>
      </c>
      <c r="B23" s="15" t="n">
        <v>1</v>
      </c>
      <c r="C23" s="16" t="inlineStr">
        <is>
          <t>EA</t>
        </is>
      </c>
      <c r="D23" s="17" t="n">
        <v>20</v>
      </c>
      <c r="E23" s="18">
        <f>IF(B23="","",B23*D23)</f>
        <v/>
      </c>
    </row>
    <row r="24">
      <c r="A24" s="14" t="inlineStr">
        <is>
          <t>Spring replacement labor</t>
        </is>
      </c>
      <c r="B24" s="15" t="n">
        <v>1.5</v>
      </c>
      <c r="C24" s="16" t="inlineStr">
        <is>
          <t>HR</t>
        </is>
      </c>
      <c r="D24" s="17" t="n">
        <v>65</v>
      </c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9" t="inlineStr">
        <is>
          <t>Spring Replacement Subtotal</t>
        </is>
      </c>
      <c r="B28" s="20" t="n"/>
      <c r="C28" s="20" t="n"/>
      <c r="D28" s="20" t="n"/>
      <c r="E28" s="21">
        <f>SUM(E21:E27)</f>
        <v/>
      </c>
    </row>
    <row r="30">
      <c r="A30" s="12" t="inlineStr">
        <is>
          <t>Cable Replacement</t>
        </is>
      </c>
      <c r="B30" s="12" t="inlineStr">
        <is>
          <t>Qty</t>
        </is>
      </c>
      <c r="C30" s="12" t="inlineStr">
        <is>
          <t>Unit</t>
        </is>
      </c>
      <c r="D30" s="13" t="inlineStr">
        <is>
          <t>Unit Cost</t>
        </is>
      </c>
      <c r="E30" s="13" t="inlineStr">
        <is>
          <t>Total</t>
        </is>
      </c>
    </row>
    <row r="31">
      <c r="A31" s="14" t="inlineStr">
        <is>
          <t>Lift cables (galvanized, pair)</t>
        </is>
      </c>
      <c r="B31" s="15" t="n">
        <v>2</v>
      </c>
      <c r="C31" s="16" t="inlineStr">
        <is>
          <t>EA</t>
        </is>
      </c>
      <c r="D31" s="17" t="n">
        <v>12</v>
      </c>
      <c r="E31" s="18">
        <f>IF(B31="","",B31*D31)</f>
        <v/>
      </c>
    </row>
    <row r="32">
      <c r="A32" s="14" t="inlineStr">
        <is>
          <t>Cable drums</t>
        </is>
      </c>
      <c r="B32" s="15" t="n">
        <v>2</v>
      </c>
      <c r="C32" s="16" t="inlineStr">
        <is>
          <t>EA</t>
        </is>
      </c>
      <c r="D32" s="17" t="n">
        <v>18</v>
      </c>
      <c r="E32" s="18">
        <f>IF(B32="","",B32*D32)</f>
        <v/>
      </c>
    </row>
    <row r="33">
      <c r="A33" s="14" t="inlineStr">
        <is>
          <t>Cable replacement labor</t>
        </is>
      </c>
      <c r="B33" s="15" t="n">
        <v>1</v>
      </c>
      <c r="C33" s="16" t="inlineStr">
        <is>
          <t>HR</t>
        </is>
      </c>
      <c r="D33" s="17" t="n">
        <v>60</v>
      </c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9" t="inlineStr">
        <is>
          <t>Cable Replacement Subtotal</t>
        </is>
      </c>
      <c r="B37" s="20" t="n"/>
      <c r="C37" s="20" t="n"/>
      <c r="D37" s="20" t="n"/>
      <c r="E37" s="21">
        <f>SUM(E31:E36)</f>
        <v/>
      </c>
    </row>
    <row r="39">
      <c r="A39" s="12" t="inlineStr">
        <is>
          <t>Tune-Up and Adjustment</t>
        </is>
      </c>
      <c r="B39" s="12" t="inlineStr">
        <is>
          <t>Qty</t>
        </is>
      </c>
      <c r="C39" s="12" t="inlineStr">
        <is>
          <t>Unit</t>
        </is>
      </c>
      <c r="D39" s="13" t="inlineStr">
        <is>
          <t>Unit Cost</t>
        </is>
      </c>
      <c r="E39" s="13" t="inlineStr">
        <is>
          <t>Total</t>
        </is>
      </c>
    </row>
    <row r="40">
      <c r="A40" s="14" t="inlineStr">
        <is>
          <t>Lubricate all moving parts (hinges, rollers, springs, tracks)</t>
        </is>
      </c>
      <c r="B40" s="15" t="n">
        <v>1</v>
      </c>
      <c r="C40" s="16" t="inlineStr">
        <is>
          <t>LS</t>
        </is>
      </c>
      <c r="D40" s="17" t="n">
        <v>15</v>
      </c>
      <c r="E40" s="18">
        <f>IF(B40="","",B40*D40)</f>
        <v/>
      </c>
    </row>
    <row r="41">
      <c r="A41" s="14" t="inlineStr">
        <is>
          <t>Tighten all hardware (bolts, brackets, track mounts)</t>
        </is>
      </c>
      <c r="B41" s="15" t="n">
        <v>1</v>
      </c>
      <c r="C41" s="16" t="inlineStr">
        <is>
          <t>LS</t>
        </is>
      </c>
      <c r="D41" s="17" t="n">
        <v>0</v>
      </c>
      <c r="E41" s="18">
        <f>IF(B41="","",B41*D41)</f>
        <v/>
      </c>
    </row>
    <row r="42">
      <c r="A42" s="14" t="inlineStr">
        <is>
          <t>Adjust track alignment</t>
        </is>
      </c>
      <c r="B42" s="15" t="n">
        <v>1</v>
      </c>
      <c r="C42" s="16" t="inlineStr">
        <is>
          <t>LS</t>
        </is>
      </c>
      <c r="D42" s="17" t="n">
        <v>0</v>
      </c>
      <c r="E42" s="18">
        <f>IF(B42="","",B42*D42)</f>
        <v/>
      </c>
    </row>
    <row r="43">
      <c r="A43" s="14" t="inlineStr">
        <is>
          <t>Replace worn rollers (nylon, 13-ball bearing)</t>
        </is>
      </c>
      <c r="B43" s="15" t="n">
        <v>6</v>
      </c>
      <c r="C43" s="16" t="inlineStr">
        <is>
          <t>EA</t>
        </is>
      </c>
      <c r="D43" s="17" t="n">
        <v>8</v>
      </c>
      <c r="E43" s="18">
        <f>IF(B43="","",B43*D43)</f>
        <v/>
      </c>
    </row>
    <row r="44">
      <c r="A44" s="14" t="inlineStr">
        <is>
          <t>Adjust opener force and travel limits</t>
        </is>
      </c>
      <c r="B44" s="15" t="n">
        <v>1</v>
      </c>
      <c r="C44" s="16" t="inlineStr">
        <is>
          <t>LS</t>
        </is>
      </c>
      <c r="D44" s="17" t="n">
        <v>0</v>
      </c>
      <c r="E44" s="18">
        <f>IF(B44="","",B44*D44)</f>
        <v/>
      </c>
    </row>
    <row r="45">
      <c r="A45" s="14" t="inlineStr">
        <is>
          <t>Test and align safety sensors</t>
        </is>
      </c>
      <c r="B45" s="15" t="n">
        <v>1</v>
      </c>
      <c r="C45" s="16" t="inlineStr">
        <is>
          <t>LS</t>
        </is>
      </c>
      <c r="D45" s="17" t="n">
        <v>0</v>
      </c>
      <c r="E45" s="18">
        <f>IF(B45="","",B45*D45)</f>
        <v/>
      </c>
    </row>
    <row r="46">
      <c r="A46" s="14" t="inlineStr">
        <is>
          <t>Tune-up labor</t>
        </is>
      </c>
      <c r="B46" s="15" t="n">
        <v>1.5</v>
      </c>
      <c r="C46" s="16" t="inlineStr">
        <is>
          <t>HR</t>
        </is>
      </c>
      <c r="D46" s="17" t="n">
        <v>55</v>
      </c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4" t="inlineStr"/>
      <c r="B48" s="15" t="n"/>
      <c r="C48" s="16" t="inlineStr"/>
      <c r="D48" s="17" t="n"/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9" t="inlineStr">
        <is>
          <t>Tune-Up and Adjustment Subtotal</t>
        </is>
      </c>
      <c r="B50" s="20" t="n"/>
      <c r="C50" s="20" t="n"/>
      <c r="D50" s="20" t="n"/>
      <c r="E50" s="21">
        <f>SUM(E40:E49)</f>
        <v/>
      </c>
    </row>
    <row r="52">
      <c r="A52" s="12" t="inlineStr">
        <is>
          <t>Weatherstripping</t>
        </is>
      </c>
      <c r="B52" s="12" t="inlineStr">
        <is>
          <t>Qty</t>
        </is>
      </c>
      <c r="C52" s="12" t="inlineStr">
        <is>
          <t>Unit</t>
        </is>
      </c>
      <c r="D52" s="13" t="inlineStr">
        <is>
          <t>Unit Cost</t>
        </is>
      </c>
      <c r="E52" s="13" t="inlineStr">
        <is>
          <t>Total</t>
        </is>
      </c>
    </row>
    <row r="53">
      <c r="A53" s="14" t="inlineStr">
        <is>
          <t>Replace bottom weather seal</t>
        </is>
      </c>
      <c r="B53" s="15" t="n">
        <v>16</v>
      </c>
      <c r="C53" s="16" t="inlineStr">
        <is>
          <t>LF</t>
        </is>
      </c>
      <c r="D53" s="17" t="n">
        <v>3</v>
      </c>
      <c r="E53" s="18">
        <f>IF(B53="","",B53*D53)</f>
        <v/>
      </c>
    </row>
    <row r="54">
      <c r="A54" s="14" t="inlineStr">
        <is>
          <t>Bottom seal installation labor</t>
        </is>
      </c>
      <c r="B54" s="15" t="n">
        <v>0.5</v>
      </c>
      <c r="C54" s="16" t="inlineStr">
        <is>
          <t>HR</t>
        </is>
      </c>
      <c r="D54" s="17" t="n">
        <v>55</v>
      </c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9" t="inlineStr">
        <is>
          <t>Weatherstripping Subtotal</t>
        </is>
      </c>
      <c r="B58" s="20" t="n"/>
      <c r="C58" s="20" t="n"/>
      <c r="D58" s="20" t="n"/>
      <c r="E58" s="21">
        <f>SUM(E53:E57)</f>
        <v/>
      </c>
    </row>
    <row r="60">
      <c r="A60" s="22" t="inlineStr">
        <is>
          <t>Summary</t>
        </is>
      </c>
    </row>
    <row r="61">
      <c r="A61" s="23" t="inlineStr">
        <is>
          <t>Diagnosis and Assessment</t>
        </is>
      </c>
      <c r="E61" s="24">
        <f>E18</f>
        <v/>
      </c>
    </row>
    <row r="62">
      <c r="A62" s="23" t="inlineStr">
        <is>
          <t>Spring Replacement</t>
        </is>
      </c>
      <c r="E62" s="24">
        <f>E28</f>
        <v/>
      </c>
    </row>
    <row r="63">
      <c r="A63" s="23" t="inlineStr">
        <is>
          <t>Cable Replacement</t>
        </is>
      </c>
      <c r="E63" s="24">
        <f>E37</f>
        <v/>
      </c>
    </row>
    <row r="64">
      <c r="A64" s="23" t="inlineStr">
        <is>
          <t>Tune-Up and Adjustment</t>
        </is>
      </c>
      <c r="E64" s="24">
        <f>E50</f>
        <v/>
      </c>
    </row>
    <row r="65">
      <c r="A65" s="23" t="inlineStr">
        <is>
          <t>Weatherstripping</t>
        </is>
      </c>
      <c r="E65" s="24">
        <f>E58</f>
        <v/>
      </c>
    </row>
    <row r="66">
      <c r="A66" s="7" t="inlineStr">
        <is>
          <t>Direct Cost Subtotal</t>
        </is>
      </c>
      <c r="E66" s="25">
        <f>E18+E28+E37+E50+E58</f>
        <v/>
      </c>
    </row>
    <row r="67">
      <c r="A67" s="23" t="inlineStr">
        <is>
          <t>Overhead</t>
        </is>
      </c>
      <c r="D67" s="26" t="n">
        <v>0.2</v>
      </c>
      <c r="E67" s="24">
        <f>E66*D67</f>
        <v/>
      </c>
    </row>
    <row r="68">
      <c r="A68" s="23" t="inlineStr">
        <is>
          <t>Profit (on direct cost + overhead)</t>
        </is>
      </c>
      <c r="D68" s="26" t="n">
        <v>0.15</v>
      </c>
      <c r="E68" s="24">
        <f>(E66+E67)*D68</f>
        <v/>
      </c>
    </row>
    <row r="69">
      <c r="A69" s="27" t="inlineStr">
        <is>
          <t>TOTAL ESTIMATE</t>
        </is>
      </c>
      <c r="B69" s="28" t="n"/>
      <c r="C69" s="28" t="n"/>
      <c r="D69" s="28" t="n"/>
      <c r="E69" s="29">
        <f>E66+E67+E68</f>
        <v/>
      </c>
    </row>
    <row r="71">
      <c r="A71" s="7" t="inlineStr">
        <is>
          <t>Scope of work</t>
        </is>
      </c>
    </row>
    <row r="72" ht="15" customHeight="1">
      <c r="A72" s="30" t="inlineStr">
        <is>
          <t>[Describe the work included in this estimate.]</t>
        </is>
      </c>
    </row>
    <row r="74">
      <c r="A74" s="7" t="inlineStr">
        <is>
          <t>Exclusions</t>
        </is>
      </c>
    </row>
    <row r="75" ht="30" customHeight="1">
      <c r="A75" s="30" t="inlineStr">
        <is>
          <t>[List anything not included, such as permits, repairs to hidden conditions, or work by others.]</t>
        </is>
      </c>
    </row>
    <row r="77">
      <c r="A77" s="7" t="inlineStr">
        <is>
          <t>Timeline</t>
        </is>
      </c>
    </row>
    <row r="78" ht="15" customHeight="1">
      <c r="A78" s="30" t="inlineStr">
        <is>
          <t>Estimated [X] working days from start, weather and inspections permitting.</t>
        </is>
      </c>
    </row>
    <row r="80">
      <c r="A80" s="7" t="inlineStr">
        <is>
          <t>Payment terms</t>
        </is>
      </c>
    </row>
    <row r="81" ht="15" customHeight="1">
      <c r="A81" s="30" t="inlineStr">
        <is>
          <t>50% deposit at scheduling, 50% due at completion.</t>
        </is>
      </c>
    </row>
    <row r="83">
      <c r="A83" s="7" t="inlineStr">
        <is>
          <t>Warranty</t>
        </is>
      </c>
    </row>
    <row r="84" ht="15" customHeight="1">
      <c r="A84" s="30" t="inlineStr">
        <is>
          <t>1-year workmanship warranty. Manufacturer warranties apply to materials.</t>
        </is>
      </c>
    </row>
    <row r="86">
      <c r="A86" s="7" t="inlineStr">
        <is>
          <t>License and insurance</t>
        </is>
      </c>
    </row>
    <row r="87" ht="15" customHeight="1">
      <c r="A87" s="30" t="inlineStr">
        <is>
          <t>License #[number]. Insured by [carrier], policy #[number].</t>
        </is>
      </c>
    </row>
    <row r="89">
      <c r="A89" s="23" t="inlineStr">
        <is>
          <t>Customer signature: ______________________________</t>
        </is>
      </c>
      <c r="D89" s="23" t="inlineStr">
        <is>
          <t>Date: ____________</t>
        </is>
      </c>
    </row>
    <row r="91">
      <c r="A91" s="31" t="inlineStr">
        <is>
          <t>Template by Projul · projul.com</t>
        </is>
      </c>
    </row>
  </sheetData>
  <mergeCells count="8">
    <mergeCell ref="A87:E87"/>
    <mergeCell ref="A78:E78"/>
    <mergeCell ref="A81:E81"/>
    <mergeCell ref="A72:E72"/>
    <mergeCell ref="A10:E10"/>
    <mergeCell ref="A1:E1"/>
    <mergeCell ref="A75:E75"/>
    <mergeCell ref="A84:E84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2026-11-01T04:10:47Z</dcterms:created>
  <dcterms:modified xsi:type="dcterms:W3CDTF">2026-11-01T04:10:47Z</dcterms:modified>
</cp:coreProperties>
</file>