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ingle-Story Room Addition" sheetId="2" state="visible" r:id="rId2"/>
    <sheet name="Second-Story Addition" sheetId="3" state="visible" r:id="rId3"/>
    <sheet name="Detached Two-Car Garage" sheetId="4" state="visible" r:id="rId4"/>
  </sheets>
  <definedNames>
    <definedName name="_xlnm.Print_Area" localSheetId="1">'Single-Story Room Addition'!$A$1:$E$145</definedName>
    <definedName name="_xlnm.Print_Area" localSheetId="2">'Second-Story Addition'!$A$1:$E$139</definedName>
    <definedName name="_xlnm.Print_Area" localSheetId="3">'Detached Two-Car Garage'!$A$1:$E$123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Home Addition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Single-Story Room Addition: Single-Story Room Addition Estimate</t>
        </is>
      </c>
    </row>
    <row r="7">
      <c r="B7" s="4" t="inlineStr">
        <is>
          <t xml:space="preserve">  •  Second-Story Addition: Second-Story Addition Estimate</t>
        </is>
      </c>
    </row>
    <row r="8">
      <c r="B8" s="4" t="inlineStr">
        <is>
          <t xml:space="preserve">  •  Detached Two-Car Garage: Detached Two-Car Garage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https://projul.com/blog/home-addition-costs-contractor-guide/?utm_source=template&amp;utm_medium=xlsx&amp;utm_campaign=home-addition-estimate-templates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Home Addition Estimate: Single-Story Room Addition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400 sq ft (20 x 20) single-story room addition on a slab, attached to the existing house, with a ductless mini-split and finishes matched to the home. Adjust quantities for your footprint and site.</t>
        </is>
      </c>
    </row>
    <row r="12">
      <c r="A12" s="12" t="inlineStr">
        <is>
          <t>Plans, Permits, and 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Architectural plans</t>
        </is>
      </c>
      <c r="B13" s="15" t="n">
        <v>1</v>
      </c>
      <c r="C13" s="16" t="inlineStr">
        <is>
          <t>lot</t>
        </is>
      </c>
      <c r="D13" s="17" t="n">
        <v>2500</v>
      </c>
      <c r="E13" s="18">
        <f>IF(B13="","",B13*D13)</f>
        <v/>
      </c>
    </row>
    <row r="14">
      <c r="A14" s="14" t="inlineStr">
        <is>
          <t>Structural engineering</t>
        </is>
      </c>
      <c r="B14" s="15" t="n">
        <v>1</v>
      </c>
      <c r="C14" s="16" t="inlineStr">
        <is>
          <t>lot</t>
        </is>
      </c>
      <c r="D14" s="17" t="n">
        <v>1200</v>
      </c>
      <c r="E14" s="18">
        <f>IF(B14="","",B14*D14)</f>
        <v/>
      </c>
    </row>
    <row r="15">
      <c r="A15" s="14" t="inlineStr">
        <is>
          <t>Building permit and plan review</t>
        </is>
      </c>
      <c r="B15" s="15" t="n">
        <v>1</v>
      </c>
      <c r="C15" s="16" t="inlineStr">
        <is>
          <t>each</t>
        </is>
      </c>
      <c r="D15" s="17" t="n">
        <v>1800</v>
      </c>
      <c r="E15" s="18">
        <f>IF(B15="","",B15*D15)</f>
        <v/>
      </c>
    </row>
    <row r="16">
      <c r="A16" s="14" t="inlineStr">
        <is>
          <t>Dust barriers and interior protection</t>
        </is>
      </c>
      <c r="B16" s="15" t="n">
        <v>1</v>
      </c>
      <c r="C16" s="16" t="inlineStr">
        <is>
          <t>lot</t>
        </is>
      </c>
      <c r="D16" s="17" t="n">
        <v>600</v>
      </c>
      <c r="E16" s="18">
        <f>IF(B16="","",B16*D16)</f>
        <v/>
      </c>
    </row>
    <row r="17">
      <c r="A17" s="14" t="inlineStr">
        <is>
          <t>Dumpster rental (20-yard)</t>
        </is>
      </c>
      <c r="B17" s="15" t="n">
        <v>1</v>
      </c>
      <c r="C17" s="16" t="inlineStr">
        <is>
          <t>each</t>
        </is>
      </c>
      <c r="D17" s="17" t="n">
        <v>550</v>
      </c>
      <c r="E17" s="18">
        <f>IF(B17="","",B17*D17)</f>
        <v/>
      </c>
    </row>
    <row r="18">
      <c r="A18" s="14" t="inlineStr">
        <is>
          <t>Final cleaning</t>
        </is>
      </c>
      <c r="B18" s="15" t="n">
        <v>1</v>
      </c>
      <c r="C18" s="16" t="inlineStr">
        <is>
          <t>lot</t>
        </is>
      </c>
      <c r="D18" s="17" t="n">
        <v>500</v>
      </c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9" t="inlineStr">
        <is>
          <t>Plans, Permits, and General Conditions Subtotal</t>
        </is>
      </c>
      <c r="B22" s="20" t="n"/>
      <c r="C22" s="20" t="n"/>
      <c r="D22" s="20" t="n"/>
      <c r="E22" s="21">
        <f>SUM(E13:E21)</f>
        <v/>
      </c>
    </row>
    <row r="24">
      <c r="A24" s="12" t="inlineStr">
        <is>
          <t>Site Work and Foundation</t>
        </is>
      </c>
      <c r="B24" s="12" t="inlineStr">
        <is>
          <t>Qty</t>
        </is>
      </c>
      <c r="C24" s="12" t="inlineStr">
        <is>
          <t>Unit</t>
        </is>
      </c>
      <c r="D24" s="13" t="inlineStr">
        <is>
          <t>Unit Cost</t>
        </is>
      </c>
      <c r="E24" s="13" t="inlineStr">
        <is>
          <t>Total</t>
        </is>
      </c>
    </row>
    <row r="25">
      <c r="A25" s="14" t="inlineStr">
        <is>
          <t>Demo and tie-in at existing exterior wall (new header)</t>
        </is>
      </c>
      <c r="B25" s="15" t="n">
        <v>1</v>
      </c>
      <c r="C25" s="16" t="inlineStr">
        <is>
          <t>lot</t>
        </is>
      </c>
      <c r="D25" s="17" t="n">
        <v>1500</v>
      </c>
      <c r="E25" s="18">
        <f>IF(B25="","",B25*D25)</f>
        <v/>
      </c>
    </row>
    <row r="26">
      <c r="A26" s="14" t="inlineStr">
        <is>
          <t>Excavation and rough grading</t>
        </is>
      </c>
      <c r="B26" s="15" t="n">
        <v>1</v>
      </c>
      <c r="C26" s="16" t="inlineStr">
        <is>
          <t>lot</t>
        </is>
      </c>
      <c r="D26" s="17" t="n">
        <v>1800</v>
      </c>
      <c r="E26" s="18">
        <f>IF(B26="","",B26*D26)</f>
        <v/>
      </c>
    </row>
    <row r="27">
      <c r="A27" s="14" t="inlineStr">
        <is>
          <t>Haul-off of excess soil</t>
        </is>
      </c>
      <c r="B27" s="15" t="n">
        <v>1</v>
      </c>
      <c r="C27" s="16" t="inlineStr">
        <is>
          <t>lot</t>
        </is>
      </c>
      <c r="D27" s="17" t="n">
        <v>700</v>
      </c>
      <c r="E27" s="18">
        <f>IF(B27="","",B27*D27)</f>
        <v/>
      </c>
    </row>
    <row r="28">
      <c r="A28" s="14" t="inlineStr">
        <is>
          <t>Concrete footings, formed and poured</t>
        </is>
      </c>
      <c r="B28" s="15" t="n">
        <v>60</v>
      </c>
      <c r="C28" s="16" t="inlineStr">
        <is>
          <t>lin ft</t>
        </is>
      </c>
      <c r="D28" s="17" t="n">
        <v>62</v>
      </c>
      <c r="E28" s="18">
        <f>IF(B28="","",B28*D28)</f>
        <v/>
      </c>
    </row>
    <row r="29">
      <c r="A29" s="14" t="inlineStr">
        <is>
          <t>4-inch slab with gravel base and vapor barrier</t>
        </is>
      </c>
      <c r="B29" s="15" t="n">
        <v>400</v>
      </c>
      <c r="C29" s="16" t="inlineStr">
        <is>
          <t>sq ft</t>
        </is>
      </c>
      <c r="D29" s="17" t="n">
        <v>7.5</v>
      </c>
      <c r="E29" s="18">
        <f>IF(B29="","",B29*D29)</f>
        <v/>
      </c>
    </row>
    <row r="30">
      <c r="A30" s="14" t="inlineStr">
        <is>
          <t>Rebar, anchor bolts, and hold-downs</t>
        </is>
      </c>
      <c r="B30" s="15" t="n">
        <v>1</v>
      </c>
      <c r="C30" s="16" t="inlineStr">
        <is>
          <t>lot</t>
        </is>
      </c>
      <c r="D30" s="17" t="n">
        <v>450</v>
      </c>
      <c r="E30" s="18">
        <f>IF(B30="","",B30*D30)</f>
        <v/>
      </c>
    </row>
    <row r="31">
      <c r="A31" s="14" t="inlineStr">
        <is>
          <t>Termite pretreatment</t>
        </is>
      </c>
      <c r="B31" s="15" t="n">
        <v>1</v>
      </c>
      <c r="C31" s="16" t="inlineStr">
        <is>
          <t>lot</t>
        </is>
      </c>
      <c r="D31" s="17" t="n">
        <v>200</v>
      </c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9" t="inlineStr">
        <is>
          <t>Site Work and Foundation Subtotal</t>
        </is>
      </c>
      <c r="B35" s="20" t="n"/>
      <c r="C35" s="20" t="n"/>
      <c r="D35" s="20" t="n"/>
      <c r="E35" s="21">
        <f>SUM(E25:E34)</f>
        <v/>
      </c>
    </row>
    <row r="37">
      <c r="A37" s="12" t="inlineStr">
        <is>
          <t>Framing</t>
        </is>
      </c>
      <c r="B37" s="12" t="inlineStr">
        <is>
          <t>Qty</t>
        </is>
      </c>
      <c r="C37" s="12" t="inlineStr">
        <is>
          <t>Unit</t>
        </is>
      </c>
      <c r="D37" s="13" t="inlineStr">
        <is>
          <t>Unit Cost</t>
        </is>
      </c>
      <c r="E37" s="13" t="inlineStr">
        <is>
          <t>Total</t>
        </is>
      </c>
    </row>
    <row r="38">
      <c r="A38" s="14" t="inlineStr">
        <is>
          <t>Wall framing lumber (2x6 at 16 in on center)</t>
        </is>
      </c>
      <c r="B38" s="15" t="n">
        <v>60</v>
      </c>
      <c r="C38" s="16" t="inlineStr">
        <is>
          <t>lin ft</t>
        </is>
      </c>
      <c r="D38" s="17" t="n">
        <v>28</v>
      </c>
      <c r="E38" s="18">
        <f>IF(B38="","",B38*D38)</f>
        <v/>
      </c>
    </row>
    <row r="39">
      <c r="A39" s="14" t="inlineStr">
        <is>
          <t>Headers and beams (LVL)</t>
        </is>
      </c>
      <c r="B39" s="15" t="n">
        <v>1</v>
      </c>
      <c r="C39" s="16" t="inlineStr">
        <is>
          <t>lot</t>
        </is>
      </c>
      <c r="D39" s="17" t="n">
        <v>900</v>
      </c>
      <c r="E39" s="18">
        <f>IF(B39="","",B39*D39)</f>
        <v/>
      </c>
    </row>
    <row r="40">
      <c r="A40" s="14" t="inlineStr">
        <is>
          <t>Wall sheathing (7/16 in OSB)</t>
        </is>
      </c>
      <c r="B40" s="15" t="n">
        <v>540</v>
      </c>
      <c r="C40" s="16" t="inlineStr">
        <is>
          <t>sq ft</t>
        </is>
      </c>
      <c r="D40" s="17" t="n">
        <v>2.1</v>
      </c>
      <c r="E40" s="18">
        <f>IF(B40="","",B40*D40)</f>
        <v/>
      </c>
    </row>
    <row r="41">
      <c r="A41" s="14" t="inlineStr">
        <is>
          <t>Roof trusses</t>
        </is>
      </c>
      <c r="B41" s="15" t="n">
        <v>1</v>
      </c>
      <c r="C41" s="16" t="inlineStr">
        <is>
          <t>lot</t>
        </is>
      </c>
      <c r="D41" s="17" t="n">
        <v>2600</v>
      </c>
      <c r="E41" s="18">
        <f>IF(B41="","",B41*D41)</f>
        <v/>
      </c>
    </row>
    <row r="42">
      <c r="A42" s="14" t="inlineStr">
        <is>
          <t>Roof sheathing (OSB)</t>
        </is>
      </c>
      <c r="B42" s="15" t="n">
        <v>480</v>
      </c>
      <c r="C42" s="16" t="inlineStr">
        <is>
          <t>sq ft</t>
        </is>
      </c>
      <c r="D42" s="17" t="n">
        <v>2.4</v>
      </c>
      <c r="E42" s="18">
        <f>IF(B42="","",B42*D42)</f>
        <v/>
      </c>
    </row>
    <row r="43">
      <c r="A43" s="14" t="inlineStr">
        <is>
          <t>Framing labor</t>
        </is>
      </c>
      <c r="B43" s="15" t="n">
        <v>400</v>
      </c>
      <c r="C43" s="16" t="inlineStr">
        <is>
          <t>sq ft</t>
        </is>
      </c>
      <c r="D43" s="17" t="n">
        <v>11</v>
      </c>
      <c r="E43" s="18">
        <f>IF(B43="","",B43*D43)</f>
        <v/>
      </c>
    </row>
    <row r="44">
      <c r="A44" s="14" t="inlineStr">
        <is>
          <t>Connectors, hardware, and fasteners</t>
        </is>
      </c>
      <c r="B44" s="15" t="n">
        <v>1</v>
      </c>
      <c r="C44" s="16" t="inlineStr">
        <is>
          <t>lot</t>
        </is>
      </c>
      <c r="D44" s="17" t="n">
        <v>450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Framing Subtotal</t>
        </is>
      </c>
      <c r="B48" s="20" t="n"/>
      <c r="C48" s="20" t="n"/>
      <c r="D48" s="20" t="n"/>
      <c r="E48" s="21">
        <f>SUM(E38:E47)</f>
        <v/>
      </c>
    </row>
    <row r="50">
      <c r="A50" s="12" t="inlineStr">
        <is>
          <t>Roofing</t>
        </is>
      </c>
      <c r="B50" s="12" t="inlineStr">
        <is>
          <t>Qty</t>
        </is>
      </c>
      <c r="C50" s="12" t="inlineStr">
        <is>
          <t>Unit</t>
        </is>
      </c>
      <c r="D50" s="13" t="inlineStr">
        <is>
          <t>Unit Cost</t>
        </is>
      </c>
      <c r="E50" s="13" t="inlineStr">
        <is>
          <t>Total</t>
        </is>
      </c>
    </row>
    <row r="51">
      <c r="A51" s="14" t="inlineStr">
        <is>
          <t>Architectural shingle roof, installed with underlayment</t>
        </is>
      </c>
      <c r="B51" s="15" t="n">
        <v>5</v>
      </c>
      <c r="C51" s="16" t="inlineStr">
        <is>
          <t>squares</t>
        </is>
      </c>
      <c r="D51" s="17" t="n">
        <v>480</v>
      </c>
      <c r="E51" s="18">
        <f>IF(B51="","",B51*D51)</f>
        <v/>
      </c>
    </row>
    <row r="52">
      <c r="A52" s="14" t="inlineStr">
        <is>
          <t>Tie-in flashing, ridge, and vents</t>
        </is>
      </c>
      <c r="B52" s="15" t="n">
        <v>1</v>
      </c>
      <c r="C52" s="16" t="inlineStr">
        <is>
          <t>lot</t>
        </is>
      </c>
      <c r="D52" s="17" t="n">
        <v>700</v>
      </c>
      <c r="E52" s="18">
        <f>IF(B52="","",B52*D52)</f>
        <v/>
      </c>
    </row>
    <row r="53">
      <c r="A53" s="14" t="inlineStr">
        <is>
          <t>Gutters and downspouts</t>
        </is>
      </c>
      <c r="B53" s="15" t="n">
        <v>40</v>
      </c>
      <c r="C53" s="16" t="inlineStr">
        <is>
          <t>lin ft</t>
        </is>
      </c>
      <c r="D53" s="17" t="n">
        <v>10</v>
      </c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9" t="inlineStr">
        <is>
          <t>Roofing Subtotal</t>
        </is>
      </c>
      <c r="B57" s="20" t="n"/>
      <c r="C57" s="20" t="n"/>
      <c r="D57" s="20" t="n"/>
      <c r="E57" s="21">
        <f>SUM(E51:E56)</f>
        <v/>
      </c>
    </row>
    <row r="59">
      <c r="A59" s="12" t="inlineStr">
        <is>
          <t>Exterior</t>
        </is>
      </c>
      <c r="B59" s="12" t="inlineStr">
        <is>
          <t>Qty</t>
        </is>
      </c>
      <c r="C59" s="12" t="inlineStr">
        <is>
          <t>Unit</t>
        </is>
      </c>
      <c r="D59" s="13" t="inlineStr">
        <is>
          <t>Unit Cost</t>
        </is>
      </c>
      <c r="E59" s="13" t="inlineStr">
        <is>
          <t>Total</t>
        </is>
      </c>
    </row>
    <row r="60">
      <c r="A60" s="14" t="inlineStr">
        <is>
          <t>Windows (vinyl, double hung)</t>
        </is>
      </c>
      <c r="B60" s="15" t="n">
        <v>3</v>
      </c>
      <c r="C60" s="16" t="inlineStr">
        <is>
          <t>each</t>
        </is>
      </c>
      <c r="D60" s="17" t="n">
        <v>580</v>
      </c>
      <c r="E60" s="18">
        <f>IF(B60="","",B60*D60)</f>
        <v/>
      </c>
    </row>
    <row r="61">
      <c r="A61" s="14" t="inlineStr">
        <is>
          <t>Sliding patio door (6 ft)</t>
        </is>
      </c>
      <c r="B61" s="15" t="n">
        <v>1</v>
      </c>
      <c r="C61" s="16" t="inlineStr">
        <is>
          <t>each</t>
        </is>
      </c>
      <c r="D61" s="17" t="n">
        <v>1400</v>
      </c>
      <c r="E61" s="18">
        <f>IF(B61="","",B61*D61)</f>
        <v/>
      </c>
    </row>
    <row r="62">
      <c r="A62" s="14" t="inlineStr">
        <is>
          <t>Housewrap and flashing tape</t>
        </is>
      </c>
      <c r="B62" s="15" t="n">
        <v>540</v>
      </c>
      <c r="C62" s="16" t="inlineStr">
        <is>
          <t>sq ft</t>
        </is>
      </c>
      <c r="D62" s="17" t="n">
        <v>0.5</v>
      </c>
      <c r="E62" s="18">
        <f>IF(B62="","",B62*D62)</f>
        <v/>
      </c>
    </row>
    <row r="63">
      <c r="A63" s="14" t="inlineStr">
        <is>
          <t>Siding to match existing, installed</t>
        </is>
      </c>
      <c r="B63" s="15" t="n">
        <v>540</v>
      </c>
      <c r="C63" s="16" t="inlineStr">
        <is>
          <t>sq ft</t>
        </is>
      </c>
      <c r="D63" s="17" t="n">
        <v>7</v>
      </c>
      <c r="E63" s="18">
        <f>IF(B63="","",B63*D63)</f>
        <v/>
      </c>
    </row>
    <row r="64">
      <c r="A64" s="14" t="inlineStr">
        <is>
          <t>Soffit, fascia, and exterior trim</t>
        </is>
      </c>
      <c r="B64" s="15" t="n">
        <v>1</v>
      </c>
      <c r="C64" s="16" t="inlineStr">
        <is>
          <t>lot</t>
        </is>
      </c>
      <c r="D64" s="17" t="n">
        <v>1800</v>
      </c>
      <c r="E64" s="18">
        <f>IF(B64="","",B64*D64)</f>
        <v/>
      </c>
    </row>
    <row r="65">
      <c r="A65" s="14" t="inlineStr">
        <is>
          <t>Exterior paint and caulk</t>
        </is>
      </c>
      <c r="B65" s="15" t="n">
        <v>1</v>
      </c>
      <c r="C65" s="16" t="inlineStr">
        <is>
          <t>lot</t>
        </is>
      </c>
      <c r="D65" s="17" t="n">
        <v>1500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Exterior Subtotal</t>
        </is>
      </c>
      <c r="B69" s="20" t="n"/>
      <c r="C69" s="20" t="n"/>
      <c r="D69" s="20" t="n"/>
      <c r="E69" s="21">
        <f>SUM(E60:E68)</f>
        <v/>
      </c>
    </row>
    <row r="71">
      <c r="A71" s="12" t="inlineStr">
        <is>
          <t>MEP Rough-In and Systems</t>
        </is>
      </c>
      <c r="B71" s="12" t="inlineStr">
        <is>
          <t>Qty</t>
        </is>
      </c>
      <c r="C71" s="12" t="inlineStr">
        <is>
          <t>Unit</t>
        </is>
      </c>
      <c r="D71" s="13" t="inlineStr">
        <is>
          <t>Unit Cost</t>
        </is>
      </c>
      <c r="E71" s="13" t="inlineStr">
        <is>
          <t>Total</t>
        </is>
      </c>
    </row>
    <row r="72">
      <c r="A72" s="14" t="inlineStr">
        <is>
          <t>Electrical rough-in and devices</t>
        </is>
      </c>
      <c r="B72" s="15" t="n">
        <v>400</v>
      </c>
      <c r="C72" s="16" t="inlineStr">
        <is>
          <t>sq ft</t>
        </is>
      </c>
      <c r="D72" s="17" t="n">
        <v>5.5</v>
      </c>
      <c r="E72" s="18">
        <f>IF(B72="","",B72*D72)</f>
        <v/>
      </c>
    </row>
    <row r="73">
      <c r="A73" s="14" t="inlineStr">
        <is>
          <t>Panel work and new circuits</t>
        </is>
      </c>
      <c r="B73" s="15" t="n">
        <v>1</v>
      </c>
      <c r="C73" s="16" t="inlineStr">
        <is>
          <t>lot</t>
        </is>
      </c>
      <c r="D73" s="17" t="n">
        <v>1200</v>
      </c>
      <c r="E73" s="18">
        <f>IF(B73="","",B73*D73)</f>
        <v/>
      </c>
    </row>
    <row r="74">
      <c r="A74" s="14" t="inlineStr">
        <is>
          <t>Ductless mini-split (1.5 ton), installed</t>
        </is>
      </c>
      <c r="B74" s="15" t="n">
        <v>1</v>
      </c>
      <c r="C74" s="16" t="inlineStr">
        <is>
          <t>each</t>
        </is>
      </c>
      <c r="D74" s="17" t="n">
        <v>3800</v>
      </c>
      <c r="E74" s="18">
        <f>IF(B74="","",B74*D74)</f>
        <v/>
      </c>
    </row>
    <row r="75">
      <c r="A75" s="14" t="inlineStr">
        <is>
          <t>Low-voltage and data rough-in</t>
        </is>
      </c>
      <c r="B75" s="15" t="n">
        <v>1</v>
      </c>
      <c r="C75" s="16" t="inlineStr">
        <is>
          <t>lot</t>
        </is>
      </c>
      <c r="D75" s="17" t="n">
        <v>300</v>
      </c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9" t="inlineStr">
        <is>
          <t>MEP Rough-In and Systems Subtotal</t>
        </is>
      </c>
      <c r="B79" s="20" t="n"/>
      <c r="C79" s="20" t="n"/>
      <c r="D79" s="20" t="n"/>
      <c r="E79" s="21">
        <f>SUM(E72:E78)</f>
        <v/>
      </c>
    </row>
    <row r="81">
      <c r="A81" s="12" t="inlineStr">
        <is>
          <t>Insulation and Drywall</t>
        </is>
      </c>
      <c r="B81" s="12" t="inlineStr">
        <is>
          <t>Qty</t>
        </is>
      </c>
      <c r="C81" s="12" t="inlineStr">
        <is>
          <t>Unit</t>
        </is>
      </c>
      <c r="D81" s="13" t="inlineStr">
        <is>
          <t>Unit Cost</t>
        </is>
      </c>
      <c r="E81" s="13" t="inlineStr">
        <is>
          <t>Total</t>
        </is>
      </c>
    </row>
    <row r="82">
      <c r="A82" s="14" t="inlineStr">
        <is>
          <t>Wall insulation (R-21 batt)</t>
        </is>
      </c>
      <c r="B82" s="15" t="n">
        <v>540</v>
      </c>
      <c r="C82" s="16" t="inlineStr">
        <is>
          <t>sq ft</t>
        </is>
      </c>
      <c r="D82" s="17" t="n">
        <v>1.5</v>
      </c>
      <c r="E82" s="18">
        <f>IF(B82="","",B82*D82)</f>
        <v/>
      </c>
    </row>
    <row r="83">
      <c r="A83" s="14" t="inlineStr">
        <is>
          <t>Ceiling insulation (R-38 blown)</t>
        </is>
      </c>
      <c r="B83" s="15" t="n">
        <v>400</v>
      </c>
      <c r="C83" s="16" t="inlineStr">
        <is>
          <t>sq ft</t>
        </is>
      </c>
      <c r="D83" s="17" t="n">
        <v>1.6</v>
      </c>
      <c r="E83" s="18">
        <f>IF(B83="","",B83*D83)</f>
        <v/>
      </c>
    </row>
    <row r="84">
      <c r="A84" s="14" t="inlineStr">
        <is>
          <t>Drywall hang, tape, and finish</t>
        </is>
      </c>
      <c r="B84" s="15" t="n">
        <v>1100</v>
      </c>
      <c r="C84" s="16" t="inlineStr">
        <is>
          <t>sq ft</t>
        </is>
      </c>
      <c r="D84" s="17" t="n">
        <v>3</v>
      </c>
      <c r="E84" s="18">
        <f>IF(B84="","",B84*D84)</f>
        <v/>
      </c>
    </row>
    <row r="85">
      <c r="A85" s="14" t="inlineStr">
        <is>
          <t>Texture and primer</t>
        </is>
      </c>
      <c r="B85" s="15" t="n">
        <v>1100</v>
      </c>
      <c r="C85" s="16" t="inlineStr">
        <is>
          <t>sq ft</t>
        </is>
      </c>
      <c r="D85" s="17" t="n">
        <v>0.75</v>
      </c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9" t="inlineStr">
        <is>
          <t>Insulation and Drywall Subtotal</t>
        </is>
      </c>
      <c r="B89" s="20" t="n"/>
      <c r="C89" s="20" t="n"/>
      <c r="D89" s="20" t="n"/>
      <c r="E89" s="21">
        <f>SUM(E82:E88)</f>
        <v/>
      </c>
    </row>
    <row r="91">
      <c r="A91" s="12" t="inlineStr">
        <is>
          <t>Interior Finishes</t>
        </is>
      </c>
      <c r="B91" s="12" t="inlineStr">
        <is>
          <t>Qty</t>
        </is>
      </c>
      <c r="C91" s="12" t="inlineStr">
        <is>
          <t>Unit</t>
        </is>
      </c>
      <c r="D91" s="13" t="inlineStr">
        <is>
          <t>Unit Cost</t>
        </is>
      </c>
      <c r="E91" s="13" t="inlineStr">
        <is>
          <t>Total</t>
        </is>
      </c>
    </row>
    <row r="92">
      <c r="A92" s="14" t="inlineStr">
        <is>
          <t>Flooring (LVP), installed</t>
        </is>
      </c>
      <c r="B92" s="15" t="n">
        <v>400</v>
      </c>
      <c r="C92" s="16" t="inlineStr">
        <is>
          <t>sq ft</t>
        </is>
      </c>
      <c r="D92" s="17" t="n">
        <v>6.5</v>
      </c>
      <c r="E92" s="18">
        <f>IF(B92="","",B92*D92)</f>
        <v/>
      </c>
    </row>
    <row r="93">
      <c r="A93" s="14" t="inlineStr">
        <is>
          <t>Baseboard, casing, and window trim</t>
        </is>
      </c>
      <c r="B93" s="15" t="n">
        <v>1</v>
      </c>
      <c r="C93" s="16" t="inlineStr">
        <is>
          <t>lot</t>
        </is>
      </c>
      <c r="D93" s="17" t="n">
        <v>900</v>
      </c>
      <c r="E93" s="18">
        <f>IF(B93="","",B93*D93)</f>
        <v/>
      </c>
    </row>
    <row r="94">
      <c r="A94" s="14" t="inlineStr">
        <is>
          <t>Interior paint (two coats)</t>
        </is>
      </c>
      <c r="B94" s="15" t="n">
        <v>1100</v>
      </c>
      <c r="C94" s="16" t="inlineStr">
        <is>
          <t>sq ft</t>
        </is>
      </c>
      <c r="D94" s="17" t="n">
        <v>1.4</v>
      </c>
      <c r="E94" s="18">
        <f>IF(B94="","",B94*D94)</f>
        <v/>
      </c>
    </row>
    <row r="95">
      <c r="A95" s="14" t="inlineStr">
        <is>
          <t>Interior doors, prehung</t>
        </is>
      </c>
      <c r="B95" s="15" t="n">
        <v>2</v>
      </c>
      <c r="C95" s="16" t="inlineStr">
        <is>
          <t>each</t>
        </is>
      </c>
      <c r="D95" s="17" t="n">
        <v>250</v>
      </c>
      <c r="E95" s="18">
        <f>IF(B95="","",B95*D95)</f>
        <v/>
      </c>
    </row>
    <row r="96">
      <c r="A96" s="14" t="inlineStr"/>
      <c r="B96" s="15" t="n"/>
      <c r="C96" s="16" t="inlineStr"/>
      <c r="D96" s="17" t="n"/>
      <c r="E96" s="18">
        <f>IF(B96="","",B96*D96)</f>
        <v/>
      </c>
    </row>
    <row r="97">
      <c r="A97" s="14" t="inlineStr"/>
      <c r="B97" s="15" t="n"/>
      <c r="C97" s="16" t="inlineStr"/>
      <c r="D97" s="17" t="n"/>
      <c r="E97" s="18">
        <f>IF(B97="","",B97*D97)</f>
        <v/>
      </c>
    </row>
    <row r="98">
      <c r="A98" s="14" t="inlineStr"/>
      <c r="B98" s="15" t="n"/>
      <c r="C98" s="16" t="inlineStr"/>
      <c r="D98" s="17" t="n"/>
      <c r="E98" s="18">
        <f>IF(B98="","",B98*D98)</f>
        <v/>
      </c>
    </row>
    <row r="99">
      <c r="A99" s="19" t="inlineStr">
        <is>
          <t>Interior Finishes Subtotal</t>
        </is>
      </c>
      <c r="B99" s="20" t="n"/>
      <c r="C99" s="20" t="n"/>
      <c r="D99" s="20" t="n"/>
      <c r="E99" s="21">
        <f>SUM(E92:E98)</f>
        <v/>
      </c>
    </row>
    <row r="101">
      <c r="A101" s="12" t="inlineStr">
        <is>
          <t>Fixtures and Allowances</t>
        </is>
      </c>
      <c r="B101" s="12" t="inlineStr">
        <is>
          <t>Qty</t>
        </is>
      </c>
      <c r="C101" s="12" t="inlineStr">
        <is>
          <t>Unit</t>
        </is>
      </c>
      <c r="D101" s="13" t="inlineStr">
        <is>
          <t>Unit Cost</t>
        </is>
      </c>
      <c r="E101" s="13" t="inlineStr">
        <is>
          <t>Total</t>
        </is>
      </c>
    </row>
    <row r="102">
      <c r="A102" s="14" t="inlineStr">
        <is>
          <t>Recessed LED lights</t>
        </is>
      </c>
      <c r="B102" s="15" t="n">
        <v>6</v>
      </c>
      <c r="C102" s="16" t="inlineStr">
        <is>
          <t>each</t>
        </is>
      </c>
      <c r="D102" s="17" t="n">
        <v>110</v>
      </c>
      <c r="E102" s="18">
        <f>IF(B102="","",B102*D102)</f>
        <v/>
      </c>
    </row>
    <row r="103">
      <c r="A103" s="14" t="inlineStr">
        <is>
          <t>Ceiling fan with light</t>
        </is>
      </c>
      <c r="B103" s="15" t="n">
        <v>1</v>
      </c>
      <c r="C103" s="16" t="inlineStr">
        <is>
          <t>each</t>
        </is>
      </c>
      <c r="D103" s="17" t="n">
        <v>350</v>
      </c>
      <c r="E103" s="18">
        <f>IF(B103="","",B103*D103)</f>
        <v/>
      </c>
    </row>
    <row r="104">
      <c r="A104" s="14" t="inlineStr">
        <is>
          <t>Lighting and hardware allowance</t>
        </is>
      </c>
      <c r="B104" s="15" t="n">
        <v>1</v>
      </c>
      <c r="C104" s="16" t="inlineStr">
        <is>
          <t>lot</t>
        </is>
      </c>
      <c r="D104" s="17" t="n">
        <v>700</v>
      </c>
      <c r="E104" s="18">
        <f>IF(B104="","",B104*D104)</f>
        <v/>
      </c>
    </row>
    <row r="105">
      <c r="A105" s="14" t="inlineStr"/>
      <c r="B105" s="15" t="n"/>
      <c r="C105" s="16" t="inlineStr"/>
      <c r="D105" s="17" t="n"/>
      <c r="E105" s="18">
        <f>IF(B105="","",B105*D105)</f>
        <v/>
      </c>
    </row>
    <row r="106">
      <c r="A106" s="14" t="inlineStr"/>
      <c r="B106" s="15" t="n"/>
      <c r="C106" s="16" t="inlineStr"/>
      <c r="D106" s="17" t="n"/>
      <c r="E106" s="18">
        <f>IF(B106="","",B106*D106)</f>
        <v/>
      </c>
    </row>
    <row r="107">
      <c r="A107" s="14" t="inlineStr"/>
      <c r="B107" s="15" t="n"/>
      <c r="C107" s="16" t="inlineStr"/>
      <c r="D107" s="17" t="n"/>
      <c r="E107" s="18">
        <f>IF(B107="","",B107*D107)</f>
        <v/>
      </c>
    </row>
    <row r="108">
      <c r="A108" s="19" t="inlineStr">
        <is>
          <t>Fixtures and Allowances Subtotal</t>
        </is>
      </c>
      <c r="B108" s="20" t="n"/>
      <c r="C108" s="20" t="n"/>
      <c r="D108" s="20" t="n"/>
      <c r="E108" s="21">
        <f>SUM(E102:E107)</f>
        <v/>
      </c>
    </row>
    <row r="110">
      <c r="A110" s="22" t="inlineStr">
        <is>
          <t>Summary</t>
        </is>
      </c>
    </row>
    <row r="111">
      <c r="A111" s="23" t="inlineStr">
        <is>
          <t>Plans, Permits, and General Conditions</t>
        </is>
      </c>
      <c r="E111" s="24">
        <f>E22</f>
        <v/>
      </c>
    </row>
    <row r="112">
      <c r="A112" s="23" t="inlineStr">
        <is>
          <t>Site Work and Foundation</t>
        </is>
      </c>
      <c r="E112" s="24">
        <f>E35</f>
        <v/>
      </c>
    </row>
    <row r="113">
      <c r="A113" s="23" t="inlineStr">
        <is>
          <t>Framing</t>
        </is>
      </c>
      <c r="E113" s="24">
        <f>E48</f>
        <v/>
      </c>
    </row>
    <row r="114">
      <c r="A114" s="23" t="inlineStr">
        <is>
          <t>Roofing</t>
        </is>
      </c>
      <c r="E114" s="24">
        <f>E57</f>
        <v/>
      </c>
    </row>
    <row r="115">
      <c r="A115" s="23" t="inlineStr">
        <is>
          <t>Exterior</t>
        </is>
      </c>
      <c r="E115" s="24">
        <f>E69</f>
        <v/>
      </c>
    </row>
    <row r="116">
      <c r="A116" s="23" t="inlineStr">
        <is>
          <t>MEP Rough-In and Systems</t>
        </is>
      </c>
      <c r="E116" s="24">
        <f>E79</f>
        <v/>
      </c>
    </row>
    <row r="117">
      <c r="A117" s="23" t="inlineStr">
        <is>
          <t>Insulation and Drywall</t>
        </is>
      </c>
      <c r="E117" s="24">
        <f>E89</f>
        <v/>
      </c>
    </row>
    <row r="118">
      <c r="A118" s="23" t="inlineStr">
        <is>
          <t>Interior Finishes</t>
        </is>
      </c>
      <c r="E118" s="24">
        <f>E99</f>
        <v/>
      </c>
    </row>
    <row r="119">
      <c r="A119" s="23" t="inlineStr">
        <is>
          <t>Fixtures and Allowances</t>
        </is>
      </c>
      <c r="E119" s="24">
        <f>E108</f>
        <v/>
      </c>
    </row>
    <row r="120">
      <c r="A120" s="7" t="inlineStr">
        <is>
          <t>Direct Cost Subtotal</t>
        </is>
      </c>
      <c r="E120" s="25">
        <f>E22+E35+E48+E57+E69+E79+E89+E99+E108</f>
        <v/>
      </c>
    </row>
    <row r="121">
      <c r="A121" s="23" t="inlineStr">
        <is>
          <t>Overhead</t>
        </is>
      </c>
      <c r="D121" s="26" t="n">
        <v>0.12</v>
      </c>
      <c r="E121" s="24">
        <f>E120*D121</f>
        <v/>
      </c>
    </row>
    <row r="122">
      <c r="A122" s="23" t="inlineStr">
        <is>
          <t>Profit (on direct cost + overhead)</t>
        </is>
      </c>
      <c r="D122" s="26" t="n">
        <v>0.12</v>
      </c>
      <c r="E122" s="24">
        <f>(E120+E121)*D122</f>
        <v/>
      </c>
    </row>
    <row r="123">
      <c r="A123" s="27" t="inlineStr">
        <is>
          <t>TOTAL ESTIMATE</t>
        </is>
      </c>
      <c r="B123" s="28" t="n"/>
      <c r="C123" s="28" t="n"/>
      <c r="D123" s="28" t="n"/>
      <c r="E123" s="29">
        <f>E120+E121+E122</f>
        <v/>
      </c>
    </row>
    <row r="125">
      <c r="A125" s="7" t="inlineStr">
        <is>
          <t>Scope of work</t>
        </is>
      </c>
    </row>
    <row r="126" ht="15" customHeight="1">
      <c r="A126" s="30" t="inlineStr">
        <is>
          <t>[Describe the work included in this estimate.]</t>
        </is>
      </c>
    </row>
    <row r="128">
      <c r="A128" s="7" t="inlineStr">
        <is>
          <t>Exclusions</t>
        </is>
      </c>
    </row>
    <row r="129" ht="30" customHeight="1">
      <c r="A129" s="30" t="inlineStr">
        <is>
          <t>[List anything not included, such as permits, repairs to hidden conditions, or work by others.]</t>
        </is>
      </c>
    </row>
    <row r="131">
      <c r="A131" s="7" t="inlineStr">
        <is>
          <t>Timeline</t>
        </is>
      </c>
    </row>
    <row r="132" ht="15" customHeight="1">
      <c r="A132" s="30" t="inlineStr">
        <is>
          <t>Estimated [X] working days from start, weather and inspections permitting.</t>
        </is>
      </c>
    </row>
    <row r="134">
      <c r="A134" s="7" t="inlineStr">
        <is>
          <t>Payment terms</t>
        </is>
      </c>
    </row>
    <row r="135" ht="15" customHeight="1">
      <c r="A135" s="30" t="inlineStr">
        <is>
          <t>50% deposit at scheduling, 50% due at completion.</t>
        </is>
      </c>
    </row>
    <row r="137">
      <c r="A137" s="7" t="inlineStr">
        <is>
          <t>Warranty</t>
        </is>
      </c>
    </row>
    <row r="138" ht="15" customHeight="1">
      <c r="A138" s="30" t="inlineStr">
        <is>
          <t>1-year workmanship warranty. Manufacturer warranties apply to materials.</t>
        </is>
      </c>
    </row>
    <row r="140">
      <c r="A140" s="7" t="inlineStr">
        <is>
          <t>License and insurance</t>
        </is>
      </c>
    </row>
    <row r="141" ht="15" customHeight="1">
      <c r="A141" s="30" t="inlineStr">
        <is>
          <t>License #[number]. Insured by [carrier], policy #[number].</t>
        </is>
      </c>
    </row>
    <row r="143">
      <c r="A143" s="23" t="inlineStr">
        <is>
          <t>Customer signature: ______________________________</t>
        </is>
      </c>
      <c r="D143" s="23" t="inlineStr">
        <is>
          <t>Date: ____________</t>
        </is>
      </c>
    </row>
    <row r="145">
      <c r="A145" s="31" t="inlineStr">
        <is>
          <t>Template by Projul · projul.com</t>
        </is>
      </c>
    </row>
  </sheetData>
  <mergeCells count="8">
    <mergeCell ref="A10:E10"/>
    <mergeCell ref="A129:E129"/>
    <mergeCell ref="A138:E138"/>
    <mergeCell ref="A1:E1"/>
    <mergeCell ref="A132:E132"/>
    <mergeCell ref="A141:E141"/>
    <mergeCell ref="A135:E135"/>
    <mergeCell ref="A126:E126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Home Addition Estimate: Second-Story Addition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600 sq ft second story built over an existing single-story house, including roof removal, structural reinforcement, a new stair, one bathroom, and a second HVAC zone. Engineering and existing-condition surprises can move the numbers a lot.</t>
        </is>
      </c>
    </row>
    <row r="12">
      <c r="A12" s="12" t="inlineStr">
        <is>
          <t>Plans, Permits, and 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Architectural plans</t>
        </is>
      </c>
      <c r="B13" s="15" t="n">
        <v>1</v>
      </c>
      <c r="C13" s="16" t="inlineStr">
        <is>
          <t>lot</t>
        </is>
      </c>
      <c r="D13" s="17" t="n">
        <v>4000</v>
      </c>
      <c r="E13" s="18">
        <f>IF(B13="","",B13*D13)</f>
        <v/>
      </c>
    </row>
    <row r="14">
      <c r="A14" s="14" t="inlineStr">
        <is>
          <t>Structural engineering</t>
        </is>
      </c>
      <c r="B14" s="15" t="n">
        <v>1</v>
      </c>
      <c r="C14" s="16" t="inlineStr">
        <is>
          <t>lot</t>
        </is>
      </c>
      <c r="D14" s="17" t="n">
        <v>3200</v>
      </c>
      <c r="E14" s="18">
        <f>IF(B14="","",B14*D14)</f>
        <v/>
      </c>
    </row>
    <row r="15">
      <c r="A15" s="14" t="inlineStr">
        <is>
          <t>Building permit and plan review</t>
        </is>
      </c>
      <c r="B15" s="15" t="n">
        <v>1</v>
      </c>
      <c r="C15" s="16" t="inlineStr">
        <is>
          <t>each</t>
        </is>
      </c>
      <c r="D15" s="17" t="n">
        <v>3000</v>
      </c>
      <c r="E15" s="18">
        <f>IF(B15="","",B15*D15)</f>
        <v/>
      </c>
    </row>
    <row r="16">
      <c r="A16" s="14" t="inlineStr">
        <is>
          <t>Temporary roof protection and tarping</t>
        </is>
      </c>
      <c r="B16" s="15" t="n">
        <v>1</v>
      </c>
      <c r="C16" s="16" t="inlineStr">
        <is>
          <t>lot</t>
        </is>
      </c>
      <c r="D16" s="17" t="n">
        <v>2000</v>
      </c>
      <c r="E16" s="18">
        <f>IF(B16="","",B16*D16)</f>
        <v/>
      </c>
    </row>
    <row r="17">
      <c r="A17" s="14" t="inlineStr">
        <is>
          <t>Dumpster rental (30-yard)</t>
        </is>
      </c>
      <c r="B17" s="15" t="n">
        <v>2</v>
      </c>
      <c r="C17" s="16" t="inlineStr">
        <is>
          <t>each</t>
        </is>
      </c>
      <c r="D17" s="17" t="n">
        <v>650</v>
      </c>
      <c r="E17" s="18">
        <f>IF(B17="","",B17*D17)</f>
        <v/>
      </c>
    </row>
    <row r="18">
      <c r="A18" s="14" t="inlineStr">
        <is>
          <t>Interior protection and dust containment</t>
        </is>
      </c>
      <c r="B18" s="15" t="n">
        <v>1</v>
      </c>
      <c r="C18" s="16" t="inlineStr">
        <is>
          <t>lot</t>
        </is>
      </c>
      <c r="D18" s="17" t="n">
        <v>1000</v>
      </c>
      <c r="E18" s="18">
        <f>IF(B18="","",B18*D18)</f>
        <v/>
      </c>
    </row>
    <row r="19">
      <c r="A19" s="14" t="inlineStr">
        <is>
          <t>Final cleaning</t>
        </is>
      </c>
      <c r="B19" s="15" t="n">
        <v>1</v>
      </c>
      <c r="C19" s="16" t="inlineStr">
        <is>
          <t>lot</t>
        </is>
      </c>
      <c r="D19" s="17" t="n">
        <v>800</v>
      </c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9" t="inlineStr">
        <is>
          <t>Plans, Permits, and General Conditions Subtotal</t>
        </is>
      </c>
      <c r="B23" s="20" t="n"/>
      <c r="C23" s="20" t="n"/>
      <c r="D23" s="20" t="n"/>
      <c r="E23" s="21">
        <f>SUM(E13:E22)</f>
        <v/>
      </c>
    </row>
    <row r="25">
      <c r="A25" s="12" t="inlineStr">
        <is>
          <t>Demolition and Structural Prep</t>
        </is>
      </c>
      <c r="B25" s="12" t="inlineStr">
        <is>
          <t>Qty</t>
        </is>
      </c>
      <c r="C25" s="12" t="inlineStr">
        <is>
          <t>Unit</t>
        </is>
      </c>
      <c r="D25" s="13" t="inlineStr">
        <is>
          <t>Unit Cost</t>
        </is>
      </c>
      <c r="E25" s="13" t="inlineStr">
        <is>
          <t>Total</t>
        </is>
      </c>
    </row>
    <row r="26">
      <c r="A26" s="14" t="inlineStr">
        <is>
          <t>Remove existing roof and attic framing</t>
        </is>
      </c>
      <c r="B26" s="15" t="n">
        <v>1</v>
      </c>
      <c r="C26" s="16" t="inlineStr">
        <is>
          <t>lot</t>
        </is>
      </c>
      <c r="D26" s="17" t="n">
        <v>5000</v>
      </c>
      <c r="E26" s="18">
        <f>IF(B26="","",B26*D26)</f>
        <v/>
      </c>
    </row>
    <row r="27">
      <c r="A27" s="14" t="inlineStr">
        <is>
          <t>First-floor wall and foundation reinforcement allowance</t>
        </is>
      </c>
      <c r="B27" s="15" t="n">
        <v>1</v>
      </c>
      <c r="C27" s="16" t="inlineStr">
        <is>
          <t>lot</t>
        </is>
      </c>
      <c r="D27" s="17" t="n">
        <v>4000</v>
      </c>
      <c r="E27" s="18">
        <f>IF(B27="","",B27*D27)</f>
        <v/>
      </c>
    </row>
    <row r="28">
      <c r="A28" s="14" t="inlineStr">
        <is>
          <t>Steel and LVL beams, delivered</t>
        </is>
      </c>
      <c r="B28" s="15" t="n">
        <v>1</v>
      </c>
      <c r="C28" s="16" t="inlineStr">
        <is>
          <t>lot</t>
        </is>
      </c>
      <c r="D28" s="17" t="n">
        <v>3500</v>
      </c>
      <c r="E28" s="18">
        <f>IF(B28="","",B28*D28)</f>
        <v/>
      </c>
    </row>
    <row r="29">
      <c r="A29" s="14" t="inlineStr">
        <is>
          <t>Crane or lift rental</t>
        </is>
      </c>
      <c r="B29" s="15" t="n">
        <v>1</v>
      </c>
      <c r="C29" s="16" t="inlineStr">
        <is>
          <t>day</t>
        </is>
      </c>
      <c r="D29" s="17" t="n">
        <v>1200</v>
      </c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9" t="inlineStr">
        <is>
          <t>Demolition and Structural Prep Subtotal</t>
        </is>
      </c>
      <c r="B33" s="20" t="n"/>
      <c r="C33" s="20" t="n"/>
      <c r="D33" s="20" t="n"/>
      <c r="E33" s="21">
        <f>SUM(E26:E32)</f>
        <v/>
      </c>
    </row>
    <row r="35">
      <c r="A35" s="12" t="inlineStr">
        <is>
          <t>Framing</t>
        </is>
      </c>
      <c r="B35" s="12" t="inlineStr">
        <is>
          <t>Qty</t>
        </is>
      </c>
      <c r="C35" s="12" t="inlineStr">
        <is>
          <t>Unit</t>
        </is>
      </c>
      <c r="D35" s="13" t="inlineStr">
        <is>
          <t>Unit Cost</t>
        </is>
      </c>
      <c r="E35" s="13" t="inlineStr">
        <is>
          <t>Total</t>
        </is>
      </c>
    </row>
    <row r="36">
      <c r="A36" s="14" t="inlineStr">
        <is>
          <t>Floor system (I-joists)</t>
        </is>
      </c>
      <c r="B36" s="15" t="n">
        <v>600</v>
      </c>
      <c r="C36" s="16" t="inlineStr">
        <is>
          <t>sq ft</t>
        </is>
      </c>
      <c r="D36" s="17" t="n">
        <v>4.5</v>
      </c>
      <c r="E36" s="18">
        <f>IF(B36="","",B36*D36)</f>
        <v/>
      </c>
    </row>
    <row r="37">
      <c r="A37" s="14" t="inlineStr">
        <is>
          <t>Subfloor (3/4 in tongue and groove)</t>
        </is>
      </c>
      <c r="B37" s="15" t="n">
        <v>600</v>
      </c>
      <c r="C37" s="16" t="inlineStr">
        <is>
          <t>sq ft</t>
        </is>
      </c>
      <c r="D37" s="17" t="n">
        <v>2.6</v>
      </c>
      <c r="E37" s="18">
        <f>IF(B37="","",B37*D37)</f>
        <v/>
      </c>
    </row>
    <row r="38">
      <c r="A38" s="14" t="inlineStr">
        <is>
          <t>Wall framing lumber (2x6 at 16 in on center)</t>
        </is>
      </c>
      <c r="B38" s="15" t="n">
        <v>100</v>
      </c>
      <c r="C38" s="16" t="inlineStr">
        <is>
          <t>lin ft</t>
        </is>
      </c>
      <c r="D38" s="17" t="n">
        <v>28</v>
      </c>
      <c r="E38" s="18">
        <f>IF(B38="","",B38*D38)</f>
        <v/>
      </c>
    </row>
    <row r="39">
      <c r="A39" s="14" t="inlineStr">
        <is>
          <t>Wall sheathing (7/16 in OSB)</t>
        </is>
      </c>
      <c r="B39" s="15" t="n">
        <v>900</v>
      </c>
      <c r="C39" s="16" t="inlineStr">
        <is>
          <t>sq ft</t>
        </is>
      </c>
      <c r="D39" s="17" t="n">
        <v>2.1</v>
      </c>
      <c r="E39" s="18">
        <f>IF(B39="","",B39*D39)</f>
        <v/>
      </c>
    </row>
    <row r="40">
      <c r="A40" s="14" t="inlineStr">
        <is>
          <t>Stair framing</t>
        </is>
      </c>
      <c r="B40" s="15" t="n">
        <v>1</v>
      </c>
      <c r="C40" s="16" t="inlineStr">
        <is>
          <t>lot</t>
        </is>
      </c>
      <c r="D40" s="17" t="n">
        <v>2800</v>
      </c>
      <c r="E40" s="18">
        <f>IF(B40="","",B40*D40)</f>
        <v/>
      </c>
    </row>
    <row r="41">
      <c r="A41" s="14" t="inlineStr">
        <is>
          <t>Roof trusses</t>
        </is>
      </c>
      <c r="B41" s="15" t="n">
        <v>1</v>
      </c>
      <c r="C41" s="16" t="inlineStr">
        <is>
          <t>lot</t>
        </is>
      </c>
      <c r="D41" s="17" t="n">
        <v>5800</v>
      </c>
      <c r="E41" s="18">
        <f>IF(B41="","",B41*D41)</f>
        <v/>
      </c>
    </row>
    <row r="42">
      <c r="A42" s="14" t="inlineStr">
        <is>
          <t>Roof sheathing (OSB)</t>
        </is>
      </c>
      <c r="B42" s="15" t="n">
        <v>780</v>
      </c>
      <c r="C42" s="16" t="inlineStr">
        <is>
          <t>sq ft</t>
        </is>
      </c>
      <c r="D42" s="17" t="n">
        <v>2.4</v>
      </c>
      <c r="E42" s="18">
        <f>IF(B42="","",B42*D42)</f>
        <v/>
      </c>
    </row>
    <row r="43">
      <c r="A43" s="14" t="inlineStr">
        <is>
          <t>Framing labor</t>
        </is>
      </c>
      <c r="B43" s="15" t="n">
        <v>600</v>
      </c>
      <c r="C43" s="16" t="inlineStr">
        <is>
          <t>sq ft</t>
        </is>
      </c>
      <c r="D43" s="17" t="n">
        <v>12</v>
      </c>
      <c r="E43" s="18">
        <f>IF(B43="","",B43*D43)</f>
        <v/>
      </c>
    </row>
    <row r="44">
      <c r="A44" s="14" t="inlineStr">
        <is>
          <t>Connectors, hardware, and fasteners</t>
        </is>
      </c>
      <c r="B44" s="15" t="n">
        <v>1</v>
      </c>
      <c r="C44" s="16" t="inlineStr">
        <is>
          <t>lot</t>
        </is>
      </c>
      <c r="D44" s="17" t="n">
        <v>900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Framing Subtotal</t>
        </is>
      </c>
      <c r="B48" s="20" t="n"/>
      <c r="C48" s="20" t="n"/>
      <c r="D48" s="20" t="n"/>
      <c r="E48" s="21">
        <f>SUM(E36:E47)</f>
        <v/>
      </c>
    </row>
    <row r="50">
      <c r="A50" s="12" t="inlineStr">
        <is>
          <t>Roofing and Exterior</t>
        </is>
      </c>
      <c r="B50" s="12" t="inlineStr">
        <is>
          <t>Qty</t>
        </is>
      </c>
      <c r="C50" s="12" t="inlineStr">
        <is>
          <t>Unit</t>
        </is>
      </c>
      <c r="D50" s="13" t="inlineStr">
        <is>
          <t>Unit Cost</t>
        </is>
      </c>
      <c r="E50" s="13" t="inlineStr">
        <is>
          <t>Total</t>
        </is>
      </c>
    </row>
    <row r="51">
      <c r="A51" s="14" t="inlineStr">
        <is>
          <t>Architectural shingle roof, installed with underlayment</t>
        </is>
      </c>
      <c r="B51" s="15" t="n">
        <v>8</v>
      </c>
      <c r="C51" s="16" t="inlineStr">
        <is>
          <t>squares</t>
        </is>
      </c>
      <c r="D51" s="17" t="n">
        <v>480</v>
      </c>
      <c r="E51" s="18">
        <f>IF(B51="","",B51*D51)</f>
        <v/>
      </c>
    </row>
    <row r="52">
      <c r="A52" s="14" t="inlineStr">
        <is>
          <t>Flashing, ridge, and vents</t>
        </is>
      </c>
      <c r="B52" s="15" t="n">
        <v>1</v>
      </c>
      <c r="C52" s="16" t="inlineStr">
        <is>
          <t>lot</t>
        </is>
      </c>
      <c r="D52" s="17" t="n">
        <v>1400</v>
      </c>
      <c r="E52" s="18">
        <f>IF(B52="","",B52*D52)</f>
        <v/>
      </c>
    </row>
    <row r="53">
      <c r="A53" s="14" t="inlineStr">
        <is>
          <t>Windows (vinyl, double hung)</t>
        </is>
      </c>
      <c r="B53" s="15" t="n">
        <v>6</v>
      </c>
      <c r="C53" s="16" t="inlineStr">
        <is>
          <t>each</t>
        </is>
      </c>
      <c r="D53" s="17" t="n">
        <v>600</v>
      </c>
      <c r="E53" s="18">
        <f>IF(B53="","",B53*D53)</f>
        <v/>
      </c>
    </row>
    <row r="54">
      <c r="A54" s="14" t="inlineStr">
        <is>
          <t>Housewrap and flashing tape</t>
        </is>
      </c>
      <c r="B54" s="15" t="n">
        <v>900</v>
      </c>
      <c r="C54" s="16" t="inlineStr">
        <is>
          <t>sq ft</t>
        </is>
      </c>
      <c r="D54" s="17" t="n">
        <v>0.5</v>
      </c>
      <c r="E54" s="18">
        <f>IF(B54="","",B54*D54)</f>
        <v/>
      </c>
    </row>
    <row r="55">
      <c r="A55" s="14" t="inlineStr">
        <is>
          <t>Siding to match existing, installed</t>
        </is>
      </c>
      <c r="B55" s="15" t="n">
        <v>900</v>
      </c>
      <c r="C55" s="16" t="inlineStr">
        <is>
          <t>sq ft</t>
        </is>
      </c>
      <c r="D55" s="17" t="n">
        <v>7</v>
      </c>
      <c r="E55" s="18">
        <f>IF(B55="","",B55*D55)</f>
        <v/>
      </c>
    </row>
    <row r="56">
      <c r="A56" s="14" t="inlineStr">
        <is>
          <t>Soffit, fascia, and exterior trim</t>
        </is>
      </c>
      <c r="B56" s="15" t="n">
        <v>1</v>
      </c>
      <c r="C56" s="16" t="inlineStr">
        <is>
          <t>lot</t>
        </is>
      </c>
      <c r="D56" s="17" t="n">
        <v>2200</v>
      </c>
      <c r="E56" s="18">
        <f>IF(B56="","",B56*D56)</f>
        <v/>
      </c>
    </row>
    <row r="57">
      <c r="A57" s="14" t="inlineStr">
        <is>
          <t>Gutters and downspouts</t>
        </is>
      </c>
      <c r="B57" s="15" t="n">
        <v>60</v>
      </c>
      <c r="C57" s="16" t="inlineStr">
        <is>
          <t>lin ft</t>
        </is>
      </c>
      <c r="D57" s="17" t="n">
        <v>10</v>
      </c>
      <c r="E57" s="18">
        <f>IF(B57="","",B57*D57)</f>
        <v/>
      </c>
    </row>
    <row r="58">
      <c r="A58" s="14" t="inlineStr">
        <is>
          <t>Exterior paint and caulk</t>
        </is>
      </c>
      <c r="B58" s="15" t="n">
        <v>1</v>
      </c>
      <c r="C58" s="16" t="inlineStr">
        <is>
          <t>lot</t>
        </is>
      </c>
      <c r="D58" s="17" t="n">
        <v>2000</v>
      </c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9" t="inlineStr">
        <is>
          <t>Roofing and Exterior Subtotal</t>
        </is>
      </c>
      <c r="B62" s="20" t="n"/>
      <c r="C62" s="20" t="n"/>
      <c r="D62" s="20" t="n"/>
      <c r="E62" s="21">
        <f>SUM(E51:E61)</f>
        <v/>
      </c>
    </row>
    <row r="64">
      <c r="A64" s="12" t="inlineStr">
        <is>
          <t>MEP Rough-In and Systems</t>
        </is>
      </c>
      <c r="B64" s="12" t="inlineStr">
        <is>
          <t>Qty</t>
        </is>
      </c>
      <c r="C64" s="12" t="inlineStr">
        <is>
          <t>Unit</t>
        </is>
      </c>
      <c r="D64" s="13" t="inlineStr">
        <is>
          <t>Unit Cost</t>
        </is>
      </c>
      <c r="E64" s="13" t="inlineStr">
        <is>
          <t>Total</t>
        </is>
      </c>
    </row>
    <row r="65">
      <c r="A65" s="14" t="inlineStr">
        <is>
          <t>Electrical rough-in and devices</t>
        </is>
      </c>
      <c r="B65" s="15" t="n">
        <v>600</v>
      </c>
      <c r="C65" s="16" t="inlineStr">
        <is>
          <t>sq ft</t>
        </is>
      </c>
      <c r="D65" s="17" t="n">
        <v>5</v>
      </c>
      <c r="E65" s="18">
        <f>IF(B65="","",B65*D65)</f>
        <v/>
      </c>
    </row>
    <row r="66">
      <c r="A66" s="14" t="inlineStr">
        <is>
          <t>Service panel upgrade</t>
        </is>
      </c>
      <c r="B66" s="15" t="n">
        <v>1</v>
      </c>
      <c r="C66" s="16" t="inlineStr">
        <is>
          <t>each</t>
        </is>
      </c>
      <c r="D66" s="17" t="n">
        <v>2200</v>
      </c>
      <c r="E66" s="18">
        <f>IF(B66="","",B66*D66)</f>
        <v/>
      </c>
    </row>
    <row r="67">
      <c r="A67" s="14" t="inlineStr">
        <is>
          <t>Second HVAC zone (equipment and ductwork)</t>
        </is>
      </c>
      <c r="B67" s="15" t="n">
        <v>1</v>
      </c>
      <c r="C67" s="16" t="inlineStr">
        <is>
          <t>lot</t>
        </is>
      </c>
      <c r="D67" s="17" t="n">
        <v>7500</v>
      </c>
      <c r="E67" s="18">
        <f>IF(B67="","",B67*D67)</f>
        <v/>
      </c>
    </row>
    <row r="68">
      <c r="A68" s="14" t="inlineStr">
        <is>
          <t>Bathroom plumbing rough-in and drain extension</t>
        </is>
      </c>
      <c r="B68" s="15" t="n">
        <v>1</v>
      </c>
      <c r="C68" s="16" t="inlineStr">
        <is>
          <t>lot</t>
        </is>
      </c>
      <c r="D68" s="17" t="n">
        <v>3000</v>
      </c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9" t="inlineStr">
        <is>
          <t>MEP Rough-In and Systems Subtotal</t>
        </is>
      </c>
      <c r="B72" s="20" t="n"/>
      <c r="C72" s="20" t="n"/>
      <c r="D72" s="20" t="n"/>
      <c r="E72" s="21">
        <f>SUM(E65:E71)</f>
        <v/>
      </c>
    </row>
    <row r="74">
      <c r="A74" s="12" t="inlineStr">
        <is>
          <t>Insulation and Drywall</t>
        </is>
      </c>
      <c r="B74" s="12" t="inlineStr">
        <is>
          <t>Qty</t>
        </is>
      </c>
      <c r="C74" s="12" t="inlineStr">
        <is>
          <t>Unit</t>
        </is>
      </c>
      <c r="D74" s="13" t="inlineStr">
        <is>
          <t>Unit Cost</t>
        </is>
      </c>
      <c r="E74" s="13" t="inlineStr">
        <is>
          <t>Total</t>
        </is>
      </c>
    </row>
    <row r="75">
      <c r="A75" s="14" t="inlineStr">
        <is>
          <t>Wall insulation (R-21 batt)</t>
        </is>
      </c>
      <c r="B75" s="15" t="n">
        <v>900</v>
      </c>
      <c r="C75" s="16" t="inlineStr">
        <is>
          <t>sq ft</t>
        </is>
      </c>
      <c r="D75" s="17" t="n">
        <v>1.5</v>
      </c>
      <c r="E75" s="18">
        <f>IF(B75="","",B75*D75)</f>
        <v/>
      </c>
    </row>
    <row r="76">
      <c r="A76" s="14" t="inlineStr">
        <is>
          <t>Ceiling insulation (R-38 blown)</t>
        </is>
      </c>
      <c r="B76" s="15" t="n">
        <v>600</v>
      </c>
      <c r="C76" s="16" t="inlineStr">
        <is>
          <t>sq ft</t>
        </is>
      </c>
      <c r="D76" s="17" t="n">
        <v>1.6</v>
      </c>
      <c r="E76" s="18">
        <f>IF(B76="","",B76*D76)</f>
        <v/>
      </c>
    </row>
    <row r="77">
      <c r="A77" s="14" t="inlineStr">
        <is>
          <t>Drywall hang, tape, and finish</t>
        </is>
      </c>
      <c r="B77" s="15" t="n">
        <v>1800</v>
      </c>
      <c r="C77" s="16" t="inlineStr">
        <is>
          <t>sq ft</t>
        </is>
      </c>
      <c r="D77" s="17" t="n">
        <v>3</v>
      </c>
      <c r="E77" s="18">
        <f>IF(B77="","",B77*D77)</f>
        <v/>
      </c>
    </row>
    <row r="78">
      <c r="A78" s="14" t="inlineStr">
        <is>
          <t>Texture and primer</t>
        </is>
      </c>
      <c r="B78" s="15" t="n">
        <v>1800</v>
      </c>
      <c r="C78" s="16" t="inlineStr">
        <is>
          <t>sq ft</t>
        </is>
      </c>
      <c r="D78" s="17" t="n">
        <v>0.75</v>
      </c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4" t="inlineStr"/>
      <c r="B80" s="15" t="n"/>
      <c r="C80" s="16" t="inlineStr"/>
      <c r="D80" s="17" t="n"/>
      <c r="E80" s="18">
        <f>IF(B80="","",B80*D80)</f>
        <v/>
      </c>
    </row>
    <row r="81">
      <c r="A81" s="14" t="inlineStr"/>
      <c r="B81" s="15" t="n"/>
      <c r="C81" s="16" t="inlineStr"/>
      <c r="D81" s="17" t="n"/>
      <c r="E81" s="18">
        <f>IF(B81="","",B81*D81)</f>
        <v/>
      </c>
    </row>
    <row r="82">
      <c r="A82" s="19" t="inlineStr">
        <is>
          <t>Insulation and Drywall Subtotal</t>
        </is>
      </c>
      <c r="B82" s="20" t="n"/>
      <c r="C82" s="20" t="n"/>
      <c r="D82" s="20" t="n"/>
      <c r="E82" s="21">
        <f>SUM(E75:E81)</f>
        <v/>
      </c>
    </row>
    <row r="84">
      <c r="A84" s="12" t="inlineStr">
        <is>
          <t>Interior Finishes</t>
        </is>
      </c>
      <c r="B84" s="12" t="inlineStr">
        <is>
          <t>Qty</t>
        </is>
      </c>
      <c r="C84" s="12" t="inlineStr">
        <is>
          <t>Unit</t>
        </is>
      </c>
      <c r="D84" s="13" t="inlineStr">
        <is>
          <t>Unit Cost</t>
        </is>
      </c>
      <c r="E84" s="13" t="inlineStr">
        <is>
          <t>Total</t>
        </is>
      </c>
    </row>
    <row r="85">
      <c r="A85" s="14" t="inlineStr">
        <is>
          <t>Flooring (LVP), installed</t>
        </is>
      </c>
      <c r="B85" s="15" t="n">
        <v>600</v>
      </c>
      <c r="C85" s="16" t="inlineStr">
        <is>
          <t>sq ft</t>
        </is>
      </c>
      <c r="D85" s="17" t="n">
        <v>6.5</v>
      </c>
      <c r="E85" s="18">
        <f>IF(B85="","",B85*D85)</f>
        <v/>
      </c>
    </row>
    <row r="86">
      <c r="A86" s="14" t="inlineStr">
        <is>
          <t>Bathroom tile floor and tub surround</t>
        </is>
      </c>
      <c r="B86" s="15" t="n">
        <v>1</v>
      </c>
      <c r="C86" s="16" t="inlineStr">
        <is>
          <t>lot</t>
        </is>
      </c>
      <c r="D86" s="17" t="n">
        <v>3200</v>
      </c>
      <c r="E86" s="18">
        <f>IF(B86="","",B86*D86)</f>
        <v/>
      </c>
    </row>
    <row r="87">
      <c r="A87" s="14" t="inlineStr">
        <is>
          <t>Stair treads, rails, and balusters</t>
        </is>
      </c>
      <c r="B87" s="15" t="n">
        <v>1</v>
      </c>
      <c r="C87" s="16" t="inlineStr">
        <is>
          <t>lot</t>
        </is>
      </c>
      <c r="D87" s="17" t="n">
        <v>2800</v>
      </c>
      <c r="E87" s="18">
        <f>IF(B87="","",B87*D87)</f>
        <v/>
      </c>
    </row>
    <row r="88">
      <c r="A88" s="14" t="inlineStr">
        <is>
          <t>Baseboard, casing, and window trim</t>
        </is>
      </c>
      <c r="B88" s="15" t="n">
        <v>1</v>
      </c>
      <c r="C88" s="16" t="inlineStr">
        <is>
          <t>lot</t>
        </is>
      </c>
      <c r="D88" s="17" t="n">
        <v>2000</v>
      </c>
      <c r="E88" s="18">
        <f>IF(B88="","",B88*D88)</f>
        <v/>
      </c>
    </row>
    <row r="89">
      <c r="A89" s="14" t="inlineStr">
        <is>
          <t>Interior paint (two coats)</t>
        </is>
      </c>
      <c r="B89" s="15" t="n">
        <v>1800</v>
      </c>
      <c r="C89" s="16" t="inlineStr">
        <is>
          <t>sq ft</t>
        </is>
      </c>
      <c r="D89" s="17" t="n">
        <v>1.4</v>
      </c>
      <c r="E89" s="18">
        <f>IF(B89="","",B89*D89)</f>
        <v/>
      </c>
    </row>
    <row r="90">
      <c r="A90" s="14" t="inlineStr">
        <is>
          <t>Interior doors, prehung</t>
        </is>
      </c>
      <c r="B90" s="15" t="n">
        <v>5</v>
      </c>
      <c r="C90" s="16" t="inlineStr">
        <is>
          <t>each</t>
        </is>
      </c>
      <c r="D90" s="17" t="n">
        <v>260</v>
      </c>
      <c r="E90" s="18">
        <f>IF(B90="","",B90*D90)</f>
        <v/>
      </c>
    </row>
    <row r="91">
      <c r="A91" s="14" t="inlineStr"/>
      <c r="B91" s="15" t="n"/>
      <c r="C91" s="16" t="inlineStr"/>
      <c r="D91" s="17" t="n"/>
      <c r="E91" s="18">
        <f>IF(B91="","",B91*D91)</f>
        <v/>
      </c>
    </row>
    <row r="92">
      <c r="A92" s="14" t="inlineStr"/>
      <c r="B92" s="15" t="n"/>
      <c r="C92" s="16" t="inlineStr"/>
      <c r="D92" s="17" t="n"/>
      <c r="E92" s="18">
        <f>IF(B92="","",B92*D92)</f>
        <v/>
      </c>
    </row>
    <row r="93">
      <c r="A93" s="14" t="inlineStr"/>
      <c r="B93" s="15" t="n"/>
      <c r="C93" s="16" t="inlineStr"/>
      <c r="D93" s="17" t="n"/>
      <c r="E93" s="18">
        <f>IF(B93="","",B93*D93)</f>
        <v/>
      </c>
    </row>
    <row r="94">
      <c r="A94" s="19" t="inlineStr">
        <is>
          <t>Interior Finishes Subtotal</t>
        </is>
      </c>
      <c r="B94" s="20" t="n"/>
      <c r="C94" s="20" t="n"/>
      <c r="D94" s="20" t="n"/>
      <c r="E94" s="21">
        <f>SUM(E85:E93)</f>
        <v/>
      </c>
    </row>
    <row r="96">
      <c r="A96" s="12" t="inlineStr">
        <is>
          <t>Fixtures and Allowances</t>
        </is>
      </c>
      <c r="B96" s="12" t="inlineStr">
        <is>
          <t>Qty</t>
        </is>
      </c>
      <c r="C96" s="12" t="inlineStr">
        <is>
          <t>Unit</t>
        </is>
      </c>
      <c r="D96" s="13" t="inlineStr">
        <is>
          <t>Unit Cost</t>
        </is>
      </c>
      <c r="E96" s="13" t="inlineStr">
        <is>
          <t>Total</t>
        </is>
      </c>
    </row>
    <row r="97">
      <c r="A97" s="14" t="inlineStr">
        <is>
          <t>Bathroom fixtures allowance (vanity, toilet, tub or shower)</t>
        </is>
      </c>
      <c r="B97" s="15" t="n">
        <v>1</v>
      </c>
      <c r="C97" s="16" t="inlineStr">
        <is>
          <t>lot</t>
        </is>
      </c>
      <c r="D97" s="17" t="n">
        <v>2800</v>
      </c>
      <c r="E97" s="18">
        <f>IF(B97="","",B97*D97)</f>
        <v/>
      </c>
    </row>
    <row r="98">
      <c r="A98" s="14" t="inlineStr">
        <is>
          <t>Lighting fixtures and fans allowance</t>
        </is>
      </c>
      <c r="B98" s="15" t="n">
        <v>1</v>
      </c>
      <c r="C98" s="16" t="inlineStr">
        <is>
          <t>lot</t>
        </is>
      </c>
      <c r="D98" s="17" t="n">
        <v>1600</v>
      </c>
      <c r="E98" s="18">
        <f>IF(B98="","",B98*D98)</f>
        <v/>
      </c>
    </row>
    <row r="99">
      <c r="A99" s="14" t="inlineStr">
        <is>
          <t>Closet shelving and hardware allowance</t>
        </is>
      </c>
      <c r="B99" s="15" t="n">
        <v>1</v>
      </c>
      <c r="C99" s="16" t="inlineStr">
        <is>
          <t>lot</t>
        </is>
      </c>
      <c r="D99" s="17" t="n">
        <v>1200</v>
      </c>
      <c r="E99" s="18">
        <f>IF(B99="","",B99*D99)</f>
        <v/>
      </c>
    </row>
    <row r="100">
      <c r="A100" s="14" t="inlineStr"/>
      <c r="B100" s="15" t="n"/>
      <c r="C100" s="16" t="inlineStr"/>
      <c r="D100" s="17" t="n"/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9" t="inlineStr">
        <is>
          <t>Fixtures and Allowances Subtotal</t>
        </is>
      </c>
      <c r="B103" s="20" t="n"/>
      <c r="C103" s="20" t="n"/>
      <c r="D103" s="20" t="n"/>
      <c r="E103" s="21">
        <f>SUM(E97:E102)</f>
        <v/>
      </c>
    </row>
    <row r="105">
      <c r="A105" s="22" t="inlineStr">
        <is>
          <t>Summary</t>
        </is>
      </c>
    </row>
    <row r="106">
      <c r="A106" s="23" t="inlineStr">
        <is>
          <t>Plans, Permits, and General Conditions</t>
        </is>
      </c>
      <c r="E106" s="24">
        <f>E23</f>
        <v/>
      </c>
    </row>
    <row r="107">
      <c r="A107" s="23" t="inlineStr">
        <is>
          <t>Demolition and Structural Prep</t>
        </is>
      </c>
      <c r="E107" s="24">
        <f>E33</f>
        <v/>
      </c>
    </row>
    <row r="108">
      <c r="A108" s="23" t="inlineStr">
        <is>
          <t>Framing</t>
        </is>
      </c>
      <c r="E108" s="24">
        <f>E48</f>
        <v/>
      </c>
    </row>
    <row r="109">
      <c r="A109" s="23" t="inlineStr">
        <is>
          <t>Roofing and Exterior</t>
        </is>
      </c>
      <c r="E109" s="24">
        <f>E62</f>
        <v/>
      </c>
    </row>
    <row r="110">
      <c r="A110" s="23" t="inlineStr">
        <is>
          <t>MEP Rough-In and Systems</t>
        </is>
      </c>
      <c r="E110" s="24">
        <f>E72</f>
        <v/>
      </c>
    </row>
    <row r="111">
      <c r="A111" s="23" t="inlineStr">
        <is>
          <t>Insulation and Drywall</t>
        </is>
      </c>
      <c r="E111" s="24">
        <f>E82</f>
        <v/>
      </c>
    </row>
    <row r="112">
      <c r="A112" s="23" t="inlineStr">
        <is>
          <t>Interior Finishes</t>
        </is>
      </c>
      <c r="E112" s="24">
        <f>E94</f>
        <v/>
      </c>
    </row>
    <row r="113">
      <c r="A113" s="23" t="inlineStr">
        <is>
          <t>Fixtures and Allowances</t>
        </is>
      </c>
      <c r="E113" s="24">
        <f>E103</f>
        <v/>
      </c>
    </row>
    <row r="114">
      <c r="A114" s="7" t="inlineStr">
        <is>
          <t>Direct Cost Subtotal</t>
        </is>
      </c>
      <c r="E114" s="25">
        <f>E23+E33+E48+E62+E72+E82+E94+E103</f>
        <v/>
      </c>
    </row>
    <row r="115">
      <c r="A115" s="23" t="inlineStr">
        <is>
          <t>Overhead</t>
        </is>
      </c>
      <c r="D115" s="26" t="n">
        <v>0.15</v>
      </c>
      <c r="E115" s="24">
        <f>E114*D115</f>
        <v/>
      </c>
    </row>
    <row r="116">
      <c r="A116" s="23" t="inlineStr">
        <is>
          <t>Profit (on direct cost + overhead)</t>
        </is>
      </c>
      <c r="D116" s="26" t="n">
        <v>0.12</v>
      </c>
      <c r="E116" s="24">
        <f>(E114+E115)*D116</f>
        <v/>
      </c>
    </row>
    <row r="117">
      <c r="A117" s="27" t="inlineStr">
        <is>
          <t>TOTAL ESTIMATE</t>
        </is>
      </c>
      <c r="B117" s="28" t="n"/>
      <c r="C117" s="28" t="n"/>
      <c r="D117" s="28" t="n"/>
      <c r="E117" s="29">
        <f>E114+E115+E116</f>
        <v/>
      </c>
    </row>
    <row r="119">
      <c r="A119" s="7" t="inlineStr">
        <is>
          <t>Scope of work</t>
        </is>
      </c>
    </row>
    <row r="120" ht="15" customHeight="1">
      <c r="A120" s="30" t="inlineStr">
        <is>
          <t>[Describe the work included in this estimate.]</t>
        </is>
      </c>
    </row>
    <row r="122">
      <c r="A122" s="7" t="inlineStr">
        <is>
          <t>Exclusions</t>
        </is>
      </c>
    </row>
    <row r="123" ht="30" customHeight="1">
      <c r="A123" s="30" t="inlineStr">
        <is>
          <t>[List anything not included, such as permits, repairs to hidden conditions, or work by others.]</t>
        </is>
      </c>
    </row>
    <row r="125">
      <c r="A125" s="7" t="inlineStr">
        <is>
          <t>Timeline</t>
        </is>
      </c>
    </row>
    <row r="126" ht="15" customHeight="1">
      <c r="A126" s="30" t="inlineStr">
        <is>
          <t>Estimated [X] working days from start, weather and inspections permitting.</t>
        </is>
      </c>
    </row>
    <row r="128">
      <c r="A128" s="7" t="inlineStr">
        <is>
          <t>Payment terms</t>
        </is>
      </c>
    </row>
    <row r="129" ht="15" customHeight="1">
      <c r="A129" s="30" t="inlineStr">
        <is>
          <t>50% deposit at scheduling, 50% due at completion.</t>
        </is>
      </c>
    </row>
    <row r="131">
      <c r="A131" s="7" t="inlineStr">
        <is>
          <t>Warranty</t>
        </is>
      </c>
    </row>
    <row r="132" ht="15" customHeight="1">
      <c r="A132" s="30" t="inlineStr">
        <is>
          <t>1-year workmanship warranty. Manufacturer warranties apply to materials.</t>
        </is>
      </c>
    </row>
    <row r="134">
      <c r="A134" s="7" t="inlineStr">
        <is>
          <t>License and insurance</t>
        </is>
      </c>
    </row>
    <row r="135" ht="15" customHeight="1">
      <c r="A135" s="30" t="inlineStr">
        <is>
          <t>License #[number]. Insured by [carrier], policy #[number].</t>
        </is>
      </c>
    </row>
    <row r="137">
      <c r="A137" s="23" t="inlineStr">
        <is>
          <t>Customer signature: ______________________________</t>
        </is>
      </c>
      <c r="D137" s="23" t="inlineStr">
        <is>
          <t>Date: ____________</t>
        </is>
      </c>
    </row>
    <row r="139">
      <c r="A139" s="31" t="inlineStr">
        <is>
          <t>Template by Projul · projul.com</t>
        </is>
      </c>
    </row>
  </sheetData>
  <mergeCells count="8">
    <mergeCell ref="A10:E10"/>
    <mergeCell ref="A129:E129"/>
    <mergeCell ref="A1:E1"/>
    <mergeCell ref="A132:E132"/>
    <mergeCell ref="A123:E123"/>
    <mergeCell ref="A135:E135"/>
    <mergeCell ref="A126:E126"/>
    <mergeCell ref="A120:E120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Home Addition Estimate: Detached Two-Car Garage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576 sq ft (24 x 24) detached two-car garage on a monolithic slab with two insulated overhead doors, a subpanel fed from the house, and an unfinished interior.</t>
        </is>
      </c>
    </row>
    <row r="12">
      <c r="A12" s="12" t="inlineStr">
        <is>
          <t>Plans, Permits, and 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Plans and site plan</t>
        </is>
      </c>
      <c r="B13" s="15" t="n">
        <v>1</v>
      </c>
      <c r="C13" s="16" t="inlineStr">
        <is>
          <t>lot</t>
        </is>
      </c>
      <c r="D13" s="17" t="n">
        <v>1000</v>
      </c>
      <c r="E13" s="18">
        <f>IF(B13="","",B13*D13)</f>
        <v/>
      </c>
    </row>
    <row r="14">
      <c r="A14" s="14" t="inlineStr">
        <is>
          <t>Building permit</t>
        </is>
      </c>
      <c r="B14" s="15" t="n">
        <v>1</v>
      </c>
      <c r="C14" s="16" t="inlineStr">
        <is>
          <t>each</t>
        </is>
      </c>
      <c r="D14" s="17" t="n">
        <v>1200</v>
      </c>
      <c r="E14" s="18">
        <f>IF(B14="","",B14*D14)</f>
        <v/>
      </c>
    </row>
    <row r="15">
      <c r="A15" s="14" t="inlineStr">
        <is>
          <t>Dumpster rental (20-yard)</t>
        </is>
      </c>
      <c r="B15" s="15" t="n">
        <v>1</v>
      </c>
      <c r="C15" s="16" t="inlineStr">
        <is>
          <t>each</t>
        </is>
      </c>
      <c r="D15" s="17" t="n">
        <v>500</v>
      </c>
      <c r="E15" s="18">
        <f>IF(B15="","",B15*D15)</f>
        <v/>
      </c>
    </row>
    <row r="16">
      <c r="A16" s="14" t="inlineStr">
        <is>
          <t>Final cleaning</t>
        </is>
      </c>
      <c r="B16" s="15" t="n">
        <v>1</v>
      </c>
      <c r="C16" s="16" t="inlineStr">
        <is>
          <t>lot</t>
        </is>
      </c>
      <c r="D16" s="17" t="n">
        <v>400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Plans, Permits, and General Conditions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Site Work and Foundation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Excavation and grading</t>
        </is>
      </c>
      <c r="B23" s="15" t="n">
        <v>1</v>
      </c>
      <c r="C23" s="16" t="inlineStr">
        <is>
          <t>lot</t>
        </is>
      </c>
      <c r="D23" s="17" t="n">
        <v>1800</v>
      </c>
      <c r="E23" s="18">
        <f>IF(B23="","",B23*D23)</f>
        <v/>
      </c>
    </row>
    <row r="24">
      <c r="A24" s="14" t="inlineStr">
        <is>
          <t>Gravel base and vapor barrier</t>
        </is>
      </c>
      <c r="B24" s="15" t="n">
        <v>576</v>
      </c>
      <c r="C24" s="16" t="inlineStr">
        <is>
          <t>sq ft</t>
        </is>
      </c>
      <c r="D24" s="17" t="n">
        <v>1.1</v>
      </c>
      <c r="E24" s="18">
        <f>IF(B24="","",B24*D24)</f>
        <v/>
      </c>
    </row>
    <row r="25">
      <c r="A25" s="14" t="inlineStr">
        <is>
          <t>Monolithic slab, 4 in (5 in at door lines)</t>
        </is>
      </c>
      <c r="B25" s="15" t="n">
        <v>576</v>
      </c>
      <c r="C25" s="16" t="inlineStr">
        <is>
          <t>sq ft</t>
        </is>
      </c>
      <c r="D25" s="17" t="n">
        <v>7</v>
      </c>
      <c r="E25" s="18">
        <f>IF(B25="","",B25*D25)</f>
        <v/>
      </c>
    </row>
    <row r="26">
      <c r="A26" s="14" t="inlineStr">
        <is>
          <t>Thickened edge footing</t>
        </is>
      </c>
      <c r="B26" s="15" t="n">
        <v>96</v>
      </c>
      <c r="C26" s="16" t="inlineStr">
        <is>
          <t>lin ft</t>
        </is>
      </c>
      <c r="D26" s="17" t="n">
        <v>22</v>
      </c>
      <c r="E26" s="18">
        <f>IF(B26="","",B26*D26)</f>
        <v/>
      </c>
    </row>
    <row r="27">
      <c r="A27" s="14" t="inlineStr">
        <is>
          <t>Rebar, mesh, and anchor bolts</t>
        </is>
      </c>
      <c r="B27" s="15" t="n">
        <v>1</v>
      </c>
      <c r="C27" s="16" t="inlineStr">
        <is>
          <t>lot</t>
        </is>
      </c>
      <c r="D27" s="17" t="n">
        <v>700</v>
      </c>
      <c r="E27" s="18">
        <f>IF(B27="","",B27*D27)</f>
        <v/>
      </c>
    </row>
    <row r="28">
      <c r="A28" s="14" t="inlineStr">
        <is>
          <t>Driveway apron concrete</t>
        </is>
      </c>
      <c r="B28" s="15" t="n">
        <v>100</v>
      </c>
      <c r="C28" s="16" t="inlineStr">
        <is>
          <t>sq ft</t>
        </is>
      </c>
      <c r="D28" s="17" t="n">
        <v>9</v>
      </c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9" t="inlineStr">
        <is>
          <t>Site Work and Foundation Subtotal</t>
        </is>
      </c>
      <c r="B32" s="20" t="n"/>
      <c r="C32" s="20" t="n"/>
      <c r="D32" s="20" t="n"/>
      <c r="E32" s="21">
        <f>SUM(E23:E31)</f>
        <v/>
      </c>
    </row>
    <row r="34">
      <c r="A34" s="12" t="inlineStr">
        <is>
          <t>Framing</t>
        </is>
      </c>
      <c r="B34" s="12" t="inlineStr">
        <is>
          <t>Qty</t>
        </is>
      </c>
      <c r="C34" s="12" t="inlineStr">
        <is>
          <t>Unit</t>
        </is>
      </c>
      <c r="D34" s="13" t="inlineStr">
        <is>
          <t>Unit Cost</t>
        </is>
      </c>
      <c r="E34" s="13" t="inlineStr">
        <is>
          <t>Total</t>
        </is>
      </c>
    </row>
    <row r="35">
      <c r="A35" s="14" t="inlineStr">
        <is>
          <t>Wall framing lumber (2x4 at 16 in on center, 10 ft)</t>
        </is>
      </c>
      <c r="B35" s="15" t="n">
        <v>96</v>
      </c>
      <c r="C35" s="16" t="inlineStr">
        <is>
          <t>lin ft</t>
        </is>
      </c>
      <c r="D35" s="17" t="n">
        <v>26</v>
      </c>
      <c r="E35" s="18">
        <f>IF(B35="","",B35*D35)</f>
        <v/>
      </c>
    </row>
    <row r="36">
      <c r="A36" s="14" t="inlineStr">
        <is>
          <t>Wall sheathing (7/16 in OSB)</t>
        </is>
      </c>
      <c r="B36" s="15" t="n">
        <v>960</v>
      </c>
      <c r="C36" s="16" t="inlineStr">
        <is>
          <t>sq ft</t>
        </is>
      </c>
      <c r="D36" s="17" t="n">
        <v>2.1</v>
      </c>
      <c r="E36" s="18">
        <f>IF(B36="","",B36*D36)</f>
        <v/>
      </c>
    </row>
    <row r="37">
      <c r="A37" s="14" t="inlineStr">
        <is>
          <t>Garage door headers (LVL)</t>
        </is>
      </c>
      <c r="B37" s="15" t="n">
        <v>1</v>
      </c>
      <c r="C37" s="16" t="inlineStr">
        <is>
          <t>lot</t>
        </is>
      </c>
      <c r="D37" s="17" t="n">
        <v>900</v>
      </c>
      <c r="E37" s="18">
        <f>IF(B37="","",B37*D37)</f>
        <v/>
      </c>
    </row>
    <row r="38">
      <c r="A38" s="14" t="inlineStr">
        <is>
          <t>Roof trusses (24 ft span)</t>
        </is>
      </c>
      <c r="B38" s="15" t="n">
        <v>1</v>
      </c>
      <c r="C38" s="16" t="inlineStr">
        <is>
          <t>lot</t>
        </is>
      </c>
      <c r="D38" s="17" t="n">
        <v>3400</v>
      </c>
      <c r="E38" s="18">
        <f>IF(B38="","",B38*D38)</f>
        <v/>
      </c>
    </row>
    <row r="39">
      <c r="A39" s="14" t="inlineStr">
        <is>
          <t>Roof sheathing (OSB)</t>
        </is>
      </c>
      <c r="B39" s="15" t="n">
        <v>700</v>
      </c>
      <c r="C39" s="16" t="inlineStr">
        <is>
          <t>sq ft</t>
        </is>
      </c>
      <c r="D39" s="17" t="n">
        <v>2.4</v>
      </c>
      <c r="E39" s="18">
        <f>IF(B39="","",B39*D39)</f>
        <v/>
      </c>
    </row>
    <row r="40">
      <c r="A40" s="14" t="inlineStr">
        <is>
          <t>Framing labor</t>
        </is>
      </c>
      <c r="B40" s="15" t="n">
        <v>576</v>
      </c>
      <c r="C40" s="16" t="inlineStr">
        <is>
          <t>sq ft</t>
        </is>
      </c>
      <c r="D40" s="17" t="n">
        <v>7</v>
      </c>
      <c r="E40" s="18">
        <f>IF(B40="","",B40*D40)</f>
        <v/>
      </c>
    </row>
    <row r="41">
      <c r="A41" s="14" t="inlineStr">
        <is>
          <t>Connectors, hardware, and fasteners</t>
        </is>
      </c>
      <c r="B41" s="15" t="n">
        <v>1</v>
      </c>
      <c r="C41" s="16" t="inlineStr">
        <is>
          <t>lot</t>
        </is>
      </c>
      <c r="D41" s="17" t="n">
        <v>450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Framing Subtotal</t>
        </is>
      </c>
      <c r="B45" s="20" t="n"/>
      <c r="C45" s="20" t="n"/>
      <c r="D45" s="20" t="n"/>
      <c r="E45" s="21">
        <f>SUM(E35:E44)</f>
        <v/>
      </c>
    </row>
    <row r="47">
      <c r="A47" s="12" t="inlineStr">
        <is>
          <t>Roofing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Architectural shingle roof, installed with underlayment</t>
        </is>
      </c>
      <c r="B48" s="15" t="n">
        <v>7</v>
      </c>
      <c r="C48" s="16" t="inlineStr">
        <is>
          <t>squares</t>
        </is>
      </c>
      <c r="D48" s="17" t="n">
        <v>420</v>
      </c>
      <c r="E48" s="18">
        <f>IF(B48="","",B48*D48)</f>
        <v/>
      </c>
    </row>
    <row r="49">
      <c r="A49" s="14" t="inlineStr">
        <is>
          <t>Ridge vent, drip edge, and flashing</t>
        </is>
      </c>
      <c r="B49" s="15" t="n">
        <v>1</v>
      </c>
      <c r="C49" s="16" t="inlineStr">
        <is>
          <t>lot</t>
        </is>
      </c>
      <c r="D49" s="17" t="n">
        <v>600</v>
      </c>
      <c r="E49" s="18">
        <f>IF(B49="","",B49*D49)</f>
        <v/>
      </c>
    </row>
    <row r="50">
      <c r="A50" s="14" t="inlineStr">
        <is>
          <t>Gutters and downspouts</t>
        </is>
      </c>
      <c r="B50" s="15" t="n">
        <v>48</v>
      </c>
      <c r="C50" s="16" t="inlineStr">
        <is>
          <t>lin ft</t>
        </is>
      </c>
      <c r="D50" s="17" t="n">
        <v>11</v>
      </c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9" t="inlineStr">
        <is>
          <t>Roofing Subtotal</t>
        </is>
      </c>
      <c r="B54" s="20" t="n"/>
      <c r="C54" s="20" t="n"/>
      <c r="D54" s="20" t="n"/>
      <c r="E54" s="21">
        <f>SUM(E48:E53)</f>
        <v/>
      </c>
    </row>
    <row r="56">
      <c r="A56" s="12" t="inlineStr">
        <is>
          <t>Exterior</t>
        </is>
      </c>
      <c r="B56" s="12" t="inlineStr">
        <is>
          <t>Qty</t>
        </is>
      </c>
      <c r="C56" s="12" t="inlineStr">
        <is>
          <t>Unit</t>
        </is>
      </c>
      <c r="D56" s="13" t="inlineStr">
        <is>
          <t>Unit Cost</t>
        </is>
      </c>
      <c r="E56" s="13" t="inlineStr">
        <is>
          <t>Total</t>
        </is>
      </c>
    </row>
    <row r="57">
      <c r="A57" s="14" t="inlineStr">
        <is>
          <t>Insulated overhead door (9 x 8), installed</t>
        </is>
      </c>
      <c r="B57" s="15" t="n">
        <v>2</v>
      </c>
      <c r="C57" s="16" t="inlineStr">
        <is>
          <t>each</t>
        </is>
      </c>
      <c r="D57" s="17" t="n">
        <v>1100</v>
      </c>
      <c r="E57" s="18">
        <f>IF(B57="","",B57*D57)</f>
        <v/>
      </c>
    </row>
    <row r="58">
      <c r="A58" s="14" t="inlineStr">
        <is>
          <t>Garage door openers with remotes</t>
        </is>
      </c>
      <c r="B58" s="15" t="n">
        <v>2</v>
      </c>
      <c r="C58" s="16" t="inlineStr">
        <is>
          <t>each</t>
        </is>
      </c>
      <c r="D58" s="17" t="n">
        <v>350</v>
      </c>
      <c r="E58" s="18">
        <f>IF(B58="","",B58*D58)</f>
        <v/>
      </c>
    </row>
    <row r="59">
      <c r="A59" s="14" t="inlineStr">
        <is>
          <t>Service door (36 in, prehung)</t>
        </is>
      </c>
      <c r="B59" s="15" t="n">
        <v>1</v>
      </c>
      <c r="C59" s="16" t="inlineStr">
        <is>
          <t>each</t>
        </is>
      </c>
      <c r="D59" s="17" t="n">
        <v>650</v>
      </c>
      <c r="E59" s="18">
        <f>IF(B59="","",B59*D59)</f>
        <v/>
      </c>
    </row>
    <row r="60">
      <c r="A60" s="14" t="inlineStr">
        <is>
          <t>Windows (vinyl, 3 x 3)</t>
        </is>
      </c>
      <c r="B60" s="15" t="n">
        <v>2</v>
      </c>
      <c r="C60" s="16" t="inlineStr">
        <is>
          <t>each</t>
        </is>
      </c>
      <c r="D60" s="17" t="n">
        <v>400</v>
      </c>
      <c r="E60" s="18">
        <f>IF(B60="","",B60*D60)</f>
        <v/>
      </c>
    </row>
    <row r="61">
      <c r="A61" s="14" t="inlineStr">
        <is>
          <t>Housewrap and flashing tape</t>
        </is>
      </c>
      <c r="B61" s="15" t="n">
        <v>960</v>
      </c>
      <c r="C61" s="16" t="inlineStr">
        <is>
          <t>sq ft</t>
        </is>
      </c>
      <c r="D61" s="17" t="n">
        <v>0.5</v>
      </c>
      <c r="E61" s="18">
        <f>IF(B61="","",B61*D61)</f>
        <v/>
      </c>
    </row>
    <row r="62">
      <c r="A62" s="14" t="inlineStr">
        <is>
          <t>Siding, installed</t>
        </is>
      </c>
      <c r="B62" s="15" t="n">
        <v>800</v>
      </c>
      <c r="C62" s="16" t="inlineStr">
        <is>
          <t>sq ft</t>
        </is>
      </c>
      <c r="D62" s="17" t="n">
        <v>5.5</v>
      </c>
      <c r="E62" s="18">
        <f>IF(B62="","",B62*D62)</f>
        <v/>
      </c>
    </row>
    <row r="63">
      <c r="A63" s="14" t="inlineStr">
        <is>
          <t>Soffit, fascia, and exterior trim</t>
        </is>
      </c>
      <c r="B63" s="15" t="n">
        <v>1</v>
      </c>
      <c r="C63" s="16" t="inlineStr">
        <is>
          <t>lot</t>
        </is>
      </c>
      <c r="D63" s="17" t="n">
        <v>1200</v>
      </c>
      <c r="E63" s="18">
        <f>IF(B63="","",B63*D63)</f>
        <v/>
      </c>
    </row>
    <row r="64">
      <c r="A64" s="14" t="inlineStr">
        <is>
          <t>Exterior paint and caulk</t>
        </is>
      </c>
      <c r="B64" s="15" t="n">
        <v>1</v>
      </c>
      <c r="C64" s="16" t="inlineStr">
        <is>
          <t>lot</t>
        </is>
      </c>
      <c r="D64" s="17" t="n">
        <v>1000</v>
      </c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9" t="inlineStr">
        <is>
          <t>Exterior Subtotal</t>
        </is>
      </c>
      <c r="B68" s="20" t="n"/>
      <c r="C68" s="20" t="n"/>
      <c r="D68" s="20" t="n"/>
      <c r="E68" s="21">
        <f>SUM(E57:E67)</f>
        <v/>
      </c>
    </row>
    <row r="70">
      <c r="A70" s="12" t="inlineStr">
        <is>
          <t>Electrical</t>
        </is>
      </c>
      <c r="B70" s="12" t="inlineStr">
        <is>
          <t>Qty</t>
        </is>
      </c>
      <c r="C70" s="12" t="inlineStr">
        <is>
          <t>Unit</t>
        </is>
      </c>
      <c r="D70" s="13" t="inlineStr">
        <is>
          <t>Unit Cost</t>
        </is>
      </c>
      <c r="E70" s="13" t="inlineStr">
        <is>
          <t>Total</t>
        </is>
      </c>
    </row>
    <row r="71">
      <c r="A71" s="14" t="inlineStr">
        <is>
          <t>Trench and feeder from house (60 ft)</t>
        </is>
      </c>
      <c r="B71" s="15" t="n">
        <v>40</v>
      </c>
      <c r="C71" s="16" t="inlineStr">
        <is>
          <t>lin ft</t>
        </is>
      </c>
      <c r="D71" s="17" t="n">
        <v>22</v>
      </c>
      <c r="E71" s="18">
        <f>IF(B71="","",B71*D71)</f>
        <v/>
      </c>
    </row>
    <row r="72">
      <c r="A72" s="14" t="inlineStr">
        <is>
          <t>Subpanel (100 amp)</t>
        </is>
      </c>
      <c r="B72" s="15" t="n">
        <v>1</v>
      </c>
      <c r="C72" s="16" t="inlineStr">
        <is>
          <t>each</t>
        </is>
      </c>
      <c r="D72" s="17" t="n">
        <v>800</v>
      </c>
      <c r="E72" s="18">
        <f>IF(B72="","",B72*D72)</f>
        <v/>
      </c>
    </row>
    <row r="73">
      <c r="A73" s="14" t="inlineStr">
        <is>
          <t>Outlets, switches, and lighting circuits</t>
        </is>
      </c>
      <c r="B73" s="15" t="n">
        <v>576</v>
      </c>
      <c r="C73" s="16" t="inlineStr">
        <is>
          <t>sq ft</t>
        </is>
      </c>
      <c r="D73" s="17" t="n">
        <v>2.5</v>
      </c>
      <c r="E73" s="18">
        <f>IF(B73="","",B73*D73)</f>
        <v/>
      </c>
    </row>
    <row r="74">
      <c r="A74" s="14" t="inlineStr">
        <is>
          <t>LED shop lights</t>
        </is>
      </c>
      <c r="B74" s="15" t="n">
        <v>6</v>
      </c>
      <c r="C74" s="16" t="inlineStr">
        <is>
          <t>each</t>
        </is>
      </c>
      <c r="D74" s="17" t="n">
        <v>85</v>
      </c>
      <c r="E74" s="18">
        <f>IF(B74="","",B74*D74)</f>
        <v/>
      </c>
    </row>
    <row r="75">
      <c r="A75" s="14" t="inlineStr">
        <is>
          <t>EV charger outlet (240 volt)</t>
        </is>
      </c>
      <c r="B75" s="15" t="n">
        <v>1</v>
      </c>
      <c r="C75" s="16" t="inlineStr">
        <is>
          <t>each</t>
        </is>
      </c>
      <c r="D75" s="17" t="n">
        <v>450</v>
      </c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9" t="inlineStr">
        <is>
          <t>Electrical Subtotal</t>
        </is>
      </c>
      <c r="B79" s="20" t="n"/>
      <c r="C79" s="20" t="n"/>
      <c r="D79" s="20" t="n"/>
      <c r="E79" s="21">
        <f>SUM(E71:E78)</f>
        <v/>
      </c>
    </row>
    <row r="81">
      <c r="A81" s="12" t="inlineStr">
        <is>
          <t>Insulation and Finishes</t>
        </is>
      </c>
      <c r="B81" s="12" t="inlineStr">
        <is>
          <t>Qty</t>
        </is>
      </c>
      <c r="C81" s="12" t="inlineStr">
        <is>
          <t>Unit</t>
        </is>
      </c>
      <c r="D81" s="13" t="inlineStr">
        <is>
          <t>Unit Cost</t>
        </is>
      </c>
      <c r="E81" s="13" t="inlineStr">
        <is>
          <t>Total</t>
        </is>
      </c>
    </row>
    <row r="82">
      <c r="A82" s="14" t="inlineStr">
        <is>
          <t>Wall insulation (R-13 batt)</t>
        </is>
      </c>
      <c r="B82" s="15" t="n">
        <v>800</v>
      </c>
      <c r="C82" s="16" t="inlineStr">
        <is>
          <t>sq ft</t>
        </is>
      </c>
      <c r="D82" s="17" t="n">
        <v>1.2</v>
      </c>
      <c r="E82" s="18">
        <f>IF(B82="","",B82*D82)</f>
        <v/>
      </c>
    </row>
    <row r="83">
      <c r="A83" s="14" t="inlineStr">
        <is>
          <t>Floor sealer</t>
        </is>
      </c>
      <c r="B83" s="15" t="n">
        <v>576</v>
      </c>
      <c r="C83" s="16" t="inlineStr">
        <is>
          <t>sq ft</t>
        </is>
      </c>
      <c r="D83" s="17" t="n">
        <v>1.2</v>
      </c>
      <c r="E83" s="18">
        <f>IF(B83="","",B83*D83)</f>
        <v/>
      </c>
    </row>
    <row r="84">
      <c r="A84" s="14" t="inlineStr">
        <is>
          <t>Attic access and pull-down stair</t>
        </is>
      </c>
      <c r="B84" s="15" t="n">
        <v>1</v>
      </c>
      <c r="C84" s="16" t="inlineStr">
        <is>
          <t>each</t>
        </is>
      </c>
      <c r="D84" s="17" t="n">
        <v>450</v>
      </c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9" t="inlineStr">
        <is>
          <t>Insulation and Finishes Subtotal</t>
        </is>
      </c>
      <c r="B88" s="20" t="n"/>
      <c r="C88" s="20" t="n"/>
      <c r="D88" s="20" t="n"/>
      <c r="E88" s="21">
        <f>SUM(E82:E87)</f>
        <v/>
      </c>
    </row>
    <row r="90">
      <c r="A90" s="22" t="inlineStr">
        <is>
          <t>Summary</t>
        </is>
      </c>
    </row>
    <row r="91">
      <c r="A91" s="23" t="inlineStr">
        <is>
          <t>Plans, Permits, and General Conditions</t>
        </is>
      </c>
      <c r="E91" s="24">
        <f>E20</f>
        <v/>
      </c>
    </row>
    <row r="92">
      <c r="A92" s="23" t="inlineStr">
        <is>
          <t>Site Work and Foundation</t>
        </is>
      </c>
      <c r="E92" s="24">
        <f>E32</f>
        <v/>
      </c>
    </row>
    <row r="93">
      <c r="A93" s="23" t="inlineStr">
        <is>
          <t>Framing</t>
        </is>
      </c>
      <c r="E93" s="24">
        <f>E45</f>
        <v/>
      </c>
    </row>
    <row r="94">
      <c r="A94" s="23" t="inlineStr">
        <is>
          <t>Roofing</t>
        </is>
      </c>
      <c r="E94" s="24">
        <f>E54</f>
        <v/>
      </c>
    </row>
    <row r="95">
      <c r="A95" s="23" t="inlineStr">
        <is>
          <t>Exterior</t>
        </is>
      </c>
      <c r="E95" s="24">
        <f>E68</f>
        <v/>
      </c>
    </row>
    <row r="96">
      <c r="A96" s="23" t="inlineStr">
        <is>
          <t>Electrical</t>
        </is>
      </c>
      <c r="E96" s="24">
        <f>E79</f>
        <v/>
      </c>
    </row>
    <row r="97">
      <c r="A97" s="23" t="inlineStr">
        <is>
          <t>Insulation and Finishes</t>
        </is>
      </c>
      <c r="E97" s="24">
        <f>E88</f>
        <v/>
      </c>
    </row>
    <row r="98">
      <c r="A98" s="7" t="inlineStr">
        <is>
          <t>Direct Cost Subtotal</t>
        </is>
      </c>
      <c r="E98" s="25">
        <f>E20+E32+E45+E54+E68+E79+E88</f>
        <v/>
      </c>
    </row>
    <row r="99">
      <c r="A99" s="23" t="inlineStr">
        <is>
          <t>Overhead</t>
        </is>
      </c>
      <c r="D99" s="26" t="n">
        <v>0.12</v>
      </c>
      <c r="E99" s="24">
        <f>E98*D99</f>
        <v/>
      </c>
    </row>
    <row r="100">
      <c r="A100" s="23" t="inlineStr">
        <is>
          <t>Profit (on direct cost + overhead)</t>
        </is>
      </c>
      <c r="D100" s="26" t="n">
        <v>0.12</v>
      </c>
      <c r="E100" s="24">
        <f>(E98+E99)*D100</f>
        <v/>
      </c>
    </row>
    <row r="101">
      <c r="A101" s="27" t="inlineStr">
        <is>
          <t>TOTAL ESTIMATE</t>
        </is>
      </c>
      <c r="B101" s="28" t="n"/>
      <c r="C101" s="28" t="n"/>
      <c r="D101" s="28" t="n"/>
      <c r="E101" s="29">
        <f>E98+E99+E100</f>
        <v/>
      </c>
    </row>
    <row r="103">
      <c r="A103" s="7" t="inlineStr">
        <is>
          <t>Scope of work</t>
        </is>
      </c>
    </row>
    <row r="104" ht="15" customHeight="1">
      <c r="A104" s="30" t="inlineStr">
        <is>
          <t>[Describe the work included in this estimate.]</t>
        </is>
      </c>
    </row>
    <row r="106">
      <c r="A106" s="7" t="inlineStr">
        <is>
          <t>Exclusions</t>
        </is>
      </c>
    </row>
    <row r="107" ht="30" customHeight="1">
      <c r="A107" s="30" t="inlineStr">
        <is>
          <t>[List anything not included, such as permits, repairs to hidden conditions, or work by others.]</t>
        </is>
      </c>
    </row>
    <row r="109">
      <c r="A109" s="7" t="inlineStr">
        <is>
          <t>Timeline</t>
        </is>
      </c>
    </row>
    <row r="110" ht="15" customHeight="1">
      <c r="A110" s="30" t="inlineStr">
        <is>
          <t>Estimated [X] working days from start, weather and inspections permitting.</t>
        </is>
      </c>
    </row>
    <row r="112">
      <c r="A112" s="7" t="inlineStr">
        <is>
          <t>Payment terms</t>
        </is>
      </c>
    </row>
    <row r="113" ht="15" customHeight="1">
      <c r="A113" s="30" t="inlineStr">
        <is>
          <t>50% deposit at scheduling, 50% due at completion.</t>
        </is>
      </c>
    </row>
    <row r="115">
      <c r="A115" s="7" t="inlineStr">
        <is>
          <t>Warranty</t>
        </is>
      </c>
    </row>
    <row r="116" ht="15" customHeight="1">
      <c r="A116" s="30" t="inlineStr">
        <is>
          <t>1-year workmanship warranty. Manufacturer warranties apply to materials.</t>
        </is>
      </c>
    </row>
    <row r="118">
      <c r="A118" s="7" t="inlineStr">
        <is>
          <t>License and insurance</t>
        </is>
      </c>
    </row>
    <row r="119" ht="15" customHeight="1">
      <c r="A119" s="30" t="inlineStr">
        <is>
          <t>License #[number]. Insured by [carrier], policy #[number].</t>
        </is>
      </c>
    </row>
    <row r="121">
      <c r="A121" s="23" t="inlineStr">
        <is>
          <t>Customer signature: ______________________________</t>
        </is>
      </c>
      <c r="D121" s="23" t="inlineStr">
        <is>
          <t>Date: ____________</t>
        </is>
      </c>
    </row>
    <row r="123">
      <c r="A123" s="31" t="inlineStr">
        <is>
          <t>Template by Projul · projul.com</t>
        </is>
      </c>
    </row>
  </sheetData>
  <mergeCells count="8">
    <mergeCell ref="A113:E113"/>
    <mergeCell ref="A104:E104"/>
    <mergeCell ref="A10:E10"/>
    <mergeCell ref="A107:E107"/>
    <mergeCell ref="A116:E116"/>
    <mergeCell ref="A1:E1"/>
    <mergeCell ref="A119:E119"/>
    <mergeCell ref="A110:E110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2026-11-01T04:11:09Z</dcterms:created>
  <dcterms:modified xsi:type="dcterms:W3CDTF">2026-11-01T04:11:09Z</dcterms:modified>
</cp:coreProperties>
</file>