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2,500 SF Single-Story on Slab" sheetId="2" state="visible" r:id="rId2"/>
    <sheet name="1,800 SF Home with Crawl Space" sheetId="3" state="visible" r:id="rId3"/>
    <sheet name="Detached ADU (750 SF)" sheetId="4" state="visible" r:id="rId4"/>
  </sheets>
  <definedNames>
    <definedName name="_xlnm.Print_Area" localSheetId="1">'2,500 SF Single-Story on Slab'!$A$1:$E$161</definedName>
    <definedName name="_xlnm.Print_Area" localSheetId="2">'1,800 SF Home with Crawl Space'!$A$1:$E$165</definedName>
    <definedName name="_xlnm.Print_Area" localSheetId="3">'Detached ADU (750 SF)'!$A$1:$E$152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Home Build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2,500 SF Single-Story on Slab: 2,500 SF Single-Story Home on Slab Estimate</t>
        </is>
      </c>
    </row>
    <row r="7">
      <c r="B7" s="4" t="inlineStr">
        <is>
          <t xml:space="preserve">  •  1,800 SF Home with Crawl Space: 1,800 SF Home with Crawl Space Estimate</t>
        </is>
      </c>
    </row>
    <row r="8">
      <c r="B8" s="4" t="inlineStr">
        <is>
          <t xml:space="preserve">  •  Detached ADU (750 SF): Detached ADU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https://projul.com/blog/free-home-build-estimate-templates/?utm_source=template&amp;utm_medium=xlsx&amp;utm_campaign=home-build-estimate-templates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Home Build Estimate: 2,500 SF Single-Story Home on Slab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assumes a 2,500 sq ft single-story, three-bedroom, two-and-a-half-bath production-quality home on a slab, with a hip roof, fiber cement siding, and mid-grade finishes. Garage and land costs are not included.</t>
        </is>
      </c>
    </row>
    <row r="12">
      <c r="A12" s="12" t="inlineStr">
        <is>
          <t>Site Work and Foundation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Survey and building layout</t>
        </is>
      </c>
      <c r="B13" s="15" t="n">
        <v>1</v>
      </c>
      <c r="C13" s="16" t="inlineStr">
        <is>
          <t>lot</t>
        </is>
      </c>
      <c r="D13" s="17" t="n">
        <v>1500</v>
      </c>
      <c r="E13" s="18">
        <f>IF(B13="","",B13*D13)</f>
        <v/>
      </c>
    </row>
    <row r="14">
      <c r="A14" s="14" t="inlineStr">
        <is>
          <t>Plans and engineering</t>
        </is>
      </c>
      <c r="B14" s="15" t="n">
        <v>1</v>
      </c>
      <c r="C14" s="16" t="inlineStr">
        <is>
          <t>lot</t>
        </is>
      </c>
      <c r="D14" s="17" t="n">
        <v>7500</v>
      </c>
      <c r="E14" s="18">
        <f>IF(B14="","",B14*D14)</f>
        <v/>
      </c>
    </row>
    <row r="15">
      <c r="A15" s="14" t="inlineStr">
        <is>
          <t>Permits and impact fees allowance</t>
        </is>
      </c>
      <c r="B15" s="15" t="n">
        <v>1</v>
      </c>
      <c r="C15" s="16" t="inlineStr">
        <is>
          <t>lot</t>
        </is>
      </c>
      <c r="D15" s="17" t="n">
        <v>12000</v>
      </c>
      <c r="E15" s="18">
        <f>IF(B15="","",B15*D15)</f>
        <v/>
      </c>
    </row>
    <row r="16">
      <c r="A16" s="14" t="inlineStr">
        <is>
          <t>Temporary fence, power, and portable toilet</t>
        </is>
      </c>
      <c r="B16" s="15" t="n">
        <v>1</v>
      </c>
      <c r="C16" s="16" t="inlineStr">
        <is>
          <t>lot</t>
        </is>
      </c>
      <c r="D16" s="17" t="n">
        <v>3000</v>
      </c>
      <c r="E16" s="18">
        <f>IF(B16="","",B16*D16)</f>
        <v/>
      </c>
    </row>
    <row r="17">
      <c r="A17" s="14" t="inlineStr">
        <is>
          <t>Site clearing and rough grading</t>
        </is>
      </c>
      <c r="B17" s="15" t="n">
        <v>1</v>
      </c>
      <c r="C17" s="16" t="inlineStr">
        <is>
          <t>lot</t>
        </is>
      </c>
      <c r="D17" s="17" t="n">
        <v>5500</v>
      </c>
      <c r="E17" s="18">
        <f>IF(B17="","",B17*D17)</f>
        <v/>
      </c>
    </row>
    <row r="18">
      <c r="A18" s="14" t="inlineStr">
        <is>
          <t>Footing excavation</t>
        </is>
      </c>
      <c r="B18" s="15" t="n">
        <v>1</v>
      </c>
      <c r="C18" s="16" t="inlineStr">
        <is>
          <t>lot</t>
        </is>
      </c>
      <c r="D18" s="17" t="n">
        <v>3500</v>
      </c>
      <c r="E18" s="18">
        <f>IF(B18="","",B18*D18)</f>
        <v/>
      </c>
    </row>
    <row r="19">
      <c r="A19" s="14" t="inlineStr">
        <is>
          <t>Concrete footings with rebar</t>
        </is>
      </c>
      <c r="B19" s="15" t="n">
        <v>220</v>
      </c>
      <c r="C19" s="16" t="inlineStr">
        <is>
          <t>lin ft</t>
        </is>
      </c>
      <c r="D19" s="17" t="n">
        <v>40</v>
      </c>
      <c r="E19" s="18">
        <f>IF(B19="","",B19*D19)</f>
        <v/>
      </c>
    </row>
    <row r="20">
      <c r="A20" s="14" t="inlineStr">
        <is>
          <t>CMU stem wall</t>
        </is>
      </c>
      <c r="B20" s="15" t="n">
        <v>220</v>
      </c>
      <c r="C20" s="16" t="inlineStr">
        <is>
          <t>lin ft</t>
        </is>
      </c>
      <c r="D20" s="17" t="n">
        <v>52</v>
      </c>
      <c r="E20" s="18">
        <f>IF(B20="","",B20*D20)</f>
        <v/>
      </c>
    </row>
    <row r="21">
      <c r="A21" s="14" t="inlineStr">
        <is>
          <t>4-inch slab with gravel, vapor barrier, and rebar</t>
        </is>
      </c>
      <c r="B21" s="15" t="n">
        <v>2500</v>
      </c>
      <c r="C21" s="16" t="inlineStr">
        <is>
          <t>sq ft</t>
        </is>
      </c>
      <c r="D21" s="17" t="n">
        <v>7</v>
      </c>
      <c r="E21" s="18">
        <f>IF(B21="","",B21*D21)</f>
        <v/>
      </c>
    </row>
    <row r="22">
      <c r="A22" s="14" t="inlineStr">
        <is>
          <t>Termite pretreatment</t>
        </is>
      </c>
      <c r="B22" s="15" t="n">
        <v>1</v>
      </c>
      <c r="C22" s="16" t="inlineStr">
        <is>
          <t>lot</t>
        </is>
      </c>
      <c r="D22" s="17" t="n">
        <v>400</v>
      </c>
      <c r="E22" s="18">
        <f>IF(B22="","",B22*D22)</f>
        <v/>
      </c>
    </row>
    <row r="23">
      <c r="A23" s="14" t="inlineStr">
        <is>
          <t>Backfill and final grade</t>
        </is>
      </c>
      <c r="B23" s="15" t="n">
        <v>1</v>
      </c>
      <c r="C23" s="16" t="inlineStr">
        <is>
          <t>lot</t>
        </is>
      </c>
      <c r="D23" s="17" t="n">
        <v>3500</v>
      </c>
      <c r="E23" s="18">
        <f>IF(B23="","",B23*D23)</f>
        <v/>
      </c>
    </row>
    <row r="24">
      <c r="A24" s="14" t="inlineStr">
        <is>
          <t>Water, sewer, and electric connections allowance</t>
        </is>
      </c>
      <c r="B24" s="15" t="n">
        <v>1</v>
      </c>
      <c r="C24" s="16" t="inlineStr">
        <is>
          <t>lot</t>
        </is>
      </c>
      <c r="D24" s="17" t="n">
        <v>15000</v>
      </c>
      <c r="E24" s="18">
        <f>IF(B24="","",B24*D24)</f>
        <v/>
      </c>
    </row>
    <row r="25">
      <c r="A25" s="14" t="inlineStr"/>
      <c r="B25" s="15" t="n"/>
      <c r="C25" s="16" t="inlineStr"/>
      <c r="D25" s="17" t="n"/>
      <c r="E25" s="18">
        <f>IF(B25="","",B25*D25)</f>
        <v/>
      </c>
    </row>
    <row r="26">
      <c r="A26" s="14" t="inlineStr"/>
      <c r="B26" s="15" t="n"/>
      <c r="C26" s="16" t="inlineStr"/>
      <c r="D26" s="17" t="n"/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9" t="inlineStr">
        <is>
          <t>Site Work and Foundation Subtotal</t>
        </is>
      </c>
      <c r="B28" s="20" t="n"/>
      <c r="C28" s="20" t="n"/>
      <c r="D28" s="20" t="n"/>
      <c r="E28" s="21">
        <f>SUM(E13:E27)</f>
        <v/>
      </c>
    </row>
    <row r="30">
      <c r="A30" s="12" t="inlineStr">
        <is>
          <t>Framing</t>
        </is>
      </c>
      <c r="B30" s="12" t="inlineStr">
        <is>
          <t>Qty</t>
        </is>
      </c>
      <c r="C30" s="12" t="inlineStr">
        <is>
          <t>Unit</t>
        </is>
      </c>
      <c r="D30" s="13" t="inlineStr">
        <is>
          <t>Unit Cost</t>
        </is>
      </c>
      <c r="E30" s="13" t="inlineStr">
        <is>
          <t>Total</t>
        </is>
      </c>
    </row>
    <row r="31">
      <c r="A31" s="14" t="inlineStr">
        <is>
          <t>Wall framing lumber package (9 ft plates)</t>
        </is>
      </c>
      <c r="B31" s="15" t="n">
        <v>2500</v>
      </c>
      <c r="C31" s="16" t="inlineStr">
        <is>
          <t>sq ft</t>
        </is>
      </c>
      <c r="D31" s="17" t="n">
        <v>8</v>
      </c>
      <c r="E31" s="18">
        <f>IF(B31="","",B31*D31)</f>
        <v/>
      </c>
    </row>
    <row r="32">
      <c r="A32" s="14" t="inlineStr">
        <is>
          <t>Engineered beams and LVL headers</t>
        </is>
      </c>
      <c r="B32" s="15" t="n">
        <v>1</v>
      </c>
      <c r="C32" s="16" t="inlineStr">
        <is>
          <t>lot</t>
        </is>
      </c>
      <c r="D32" s="17" t="n">
        <v>5500</v>
      </c>
      <c r="E32" s="18">
        <f>IF(B32="","",B32*D32)</f>
        <v/>
      </c>
    </row>
    <row r="33">
      <c r="A33" s="14" t="inlineStr">
        <is>
          <t>Wall sheathing (7/16 in OSB)</t>
        </is>
      </c>
      <c r="B33" s="15" t="n">
        <v>2100</v>
      </c>
      <c r="C33" s="16" t="inlineStr">
        <is>
          <t>sq ft</t>
        </is>
      </c>
      <c r="D33" s="17" t="n">
        <v>2</v>
      </c>
      <c r="E33" s="18">
        <f>IF(B33="","",B33*D33)</f>
        <v/>
      </c>
    </row>
    <row r="34">
      <c r="A34" s="14" t="inlineStr">
        <is>
          <t>Roof trusses</t>
        </is>
      </c>
      <c r="B34" s="15" t="n">
        <v>1</v>
      </c>
      <c r="C34" s="16" t="inlineStr">
        <is>
          <t>lot</t>
        </is>
      </c>
      <c r="D34" s="17" t="n">
        <v>13500</v>
      </c>
      <c r="E34" s="18">
        <f>IF(B34="","",B34*D34)</f>
        <v/>
      </c>
    </row>
    <row r="35">
      <c r="A35" s="14" t="inlineStr">
        <is>
          <t>Roof sheathing (OSB)</t>
        </is>
      </c>
      <c r="B35" s="15" t="n">
        <v>3000</v>
      </c>
      <c r="C35" s="16" t="inlineStr">
        <is>
          <t>sq ft</t>
        </is>
      </c>
      <c r="D35" s="17" t="n">
        <v>2.2</v>
      </c>
      <c r="E35" s="18">
        <f>IF(B35="","",B35*D35)</f>
        <v/>
      </c>
    </row>
    <row r="36">
      <c r="A36" s="14" t="inlineStr">
        <is>
          <t>Framing labor</t>
        </is>
      </c>
      <c r="B36" s="15" t="n">
        <v>2500</v>
      </c>
      <c r="C36" s="16" t="inlineStr">
        <is>
          <t>sq ft</t>
        </is>
      </c>
      <c r="D36" s="17" t="n">
        <v>10</v>
      </c>
      <c r="E36" s="18">
        <f>IF(B36="","",B36*D36)</f>
        <v/>
      </c>
    </row>
    <row r="37">
      <c r="A37" s="14" t="inlineStr">
        <is>
          <t>Connectors, hardware, and fasteners</t>
        </is>
      </c>
      <c r="B37" s="15" t="n">
        <v>1</v>
      </c>
      <c r="C37" s="16" t="inlineStr">
        <is>
          <t>lot</t>
        </is>
      </c>
      <c r="D37" s="17" t="n">
        <v>2200</v>
      </c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9" t="inlineStr">
        <is>
          <t>Framing Subtotal</t>
        </is>
      </c>
      <c r="B41" s="20" t="n"/>
      <c r="C41" s="20" t="n"/>
      <c r="D41" s="20" t="n"/>
      <c r="E41" s="21">
        <f>SUM(E31:E40)</f>
        <v/>
      </c>
    </row>
    <row r="43">
      <c r="A43" s="12" t="inlineStr">
        <is>
          <t>Roofing</t>
        </is>
      </c>
      <c r="B43" s="12" t="inlineStr">
        <is>
          <t>Qty</t>
        </is>
      </c>
      <c r="C43" s="12" t="inlineStr">
        <is>
          <t>Unit</t>
        </is>
      </c>
      <c r="D43" s="13" t="inlineStr">
        <is>
          <t>Unit Cost</t>
        </is>
      </c>
      <c r="E43" s="13" t="inlineStr">
        <is>
          <t>Total</t>
        </is>
      </c>
    </row>
    <row r="44">
      <c r="A44" s="14" t="inlineStr">
        <is>
          <t>Architectural shingle roof, installed with underlayment</t>
        </is>
      </c>
      <c r="B44" s="15" t="n">
        <v>32</v>
      </c>
      <c r="C44" s="16" t="inlineStr">
        <is>
          <t>squares</t>
        </is>
      </c>
      <c r="D44" s="17" t="n">
        <v>440</v>
      </c>
      <c r="E44" s="18">
        <f>IF(B44="","",B44*D44)</f>
        <v/>
      </c>
    </row>
    <row r="45">
      <c r="A45" s="14" t="inlineStr">
        <is>
          <t>Ridge vent, flashing, and roof accessories</t>
        </is>
      </c>
      <c r="B45" s="15" t="n">
        <v>1</v>
      </c>
      <c r="C45" s="16" t="inlineStr">
        <is>
          <t>lot</t>
        </is>
      </c>
      <c r="D45" s="17" t="n">
        <v>1800</v>
      </c>
      <c r="E45" s="18">
        <f>IF(B45="","",B45*D45)</f>
        <v/>
      </c>
    </row>
    <row r="46">
      <c r="A46" s="14" t="inlineStr">
        <is>
          <t>Gutters and downspouts</t>
        </is>
      </c>
      <c r="B46" s="15" t="n">
        <v>200</v>
      </c>
      <c r="C46" s="16" t="inlineStr">
        <is>
          <t>lin ft</t>
        </is>
      </c>
      <c r="D46" s="17" t="n">
        <v>9</v>
      </c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4" t="inlineStr"/>
      <c r="B48" s="15" t="n"/>
      <c r="C48" s="16" t="inlineStr"/>
      <c r="D48" s="17" t="n"/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9" t="inlineStr">
        <is>
          <t>Roofing Subtotal</t>
        </is>
      </c>
      <c r="B50" s="20" t="n"/>
      <c r="C50" s="20" t="n"/>
      <c r="D50" s="20" t="n"/>
      <c r="E50" s="21">
        <f>SUM(E44:E49)</f>
        <v/>
      </c>
    </row>
    <row r="52">
      <c r="A52" s="12" t="inlineStr">
        <is>
          <t>Exterior</t>
        </is>
      </c>
      <c r="B52" s="12" t="inlineStr">
        <is>
          <t>Qty</t>
        </is>
      </c>
      <c r="C52" s="12" t="inlineStr">
        <is>
          <t>Unit</t>
        </is>
      </c>
      <c r="D52" s="13" t="inlineStr">
        <is>
          <t>Unit Cost</t>
        </is>
      </c>
      <c r="E52" s="13" t="inlineStr">
        <is>
          <t>Total</t>
        </is>
      </c>
    </row>
    <row r="53">
      <c r="A53" s="14" t="inlineStr">
        <is>
          <t>Windows (vinyl, double hung)</t>
        </is>
      </c>
      <c r="B53" s="15" t="n">
        <v>16</v>
      </c>
      <c r="C53" s="16" t="inlineStr">
        <is>
          <t>each</t>
        </is>
      </c>
      <c r="D53" s="17" t="n">
        <v>600</v>
      </c>
      <c r="E53" s="18">
        <f>IF(B53="","",B53*D53)</f>
        <v/>
      </c>
    </row>
    <row r="54">
      <c r="A54" s="14" t="inlineStr">
        <is>
          <t>Entry door, prehung with sidelights</t>
        </is>
      </c>
      <c r="B54" s="15" t="n">
        <v>1</v>
      </c>
      <c r="C54" s="16" t="inlineStr">
        <is>
          <t>each</t>
        </is>
      </c>
      <c r="D54" s="17" t="n">
        <v>2200</v>
      </c>
      <c r="E54" s="18">
        <f>IF(B54="","",B54*D54)</f>
        <v/>
      </c>
    </row>
    <row r="55">
      <c r="A55" s="14" t="inlineStr">
        <is>
          <t>Sliding patio door (6 ft)</t>
        </is>
      </c>
      <c r="B55" s="15" t="n">
        <v>1</v>
      </c>
      <c r="C55" s="16" t="inlineStr">
        <is>
          <t>each</t>
        </is>
      </c>
      <c r="D55" s="17" t="n">
        <v>2000</v>
      </c>
      <c r="E55" s="18">
        <f>IF(B55="","",B55*D55)</f>
        <v/>
      </c>
    </row>
    <row r="56">
      <c r="A56" s="14" t="inlineStr">
        <is>
          <t>Housewrap and flashing tape</t>
        </is>
      </c>
      <c r="B56" s="15" t="n">
        <v>2100</v>
      </c>
      <c r="C56" s="16" t="inlineStr">
        <is>
          <t>sq ft</t>
        </is>
      </c>
      <c r="D56" s="17" t="n">
        <v>0.45</v>
      </c>
      <c r="E56" s="18">
        <f>IF(B56="","",B56*D56)</f>
        <v/>
      </c>
    </row>
    <row r="57">
      <c r="A57" s="14" t="inlineStr">
        <is>
          <t>Fiber cement siding, installed</t>
        </is>
      </c>
      <c r="B57" s="15" t="n">
        <v>1800</v>
      </c>
      <c r="C57" s="16" t="inlineStr">
        <is>
          <t>sq ft</t>
        </is>
      </c>
      <c r="D57" s="17" t="n">
        <v>8.5</v>
      </c>
      <c r="E57" s="18">
        <f>IF(B57="","",B57*D57)</f>
        <v/>
      </c>
    </row>
    <row r="58">
      <c r="A58" s="14" t="inlineStr">
        <is>
          <t>Soffit, fascia, and exterior trim</t>
        </is>
      </c>
      <c r="B58" s="15" t="n">
        <v>1</v>
      </c>
      <c r="C58" s="16" t="inlineStr">
        <is>
          <t>lot</t>
        </is>
      </c>
      <c r="D58" s="17" t="n">
        <v>5500</v>
      </c>
      <c r="E58" s="18">
        <f>IF(B58="","",B58*D58)</f>
        <v/>
      </c>
    </row>
    <row r="59">
      <c r="A59" s="14" t="inlineStr">
        <is>
          <t>Exterior paint</t>
        </is>
      </c>
      <c r="B59" s="15" t="n">
        <v>1</v>
      </c>
      <c r="C59" s="16" t="inlineStr">
        <is>
          <t>lot</t>
        </is>
      </c>
      <c r="D59" s="17" t="n">
        <v>4000</v>
      </c>
      <c r="E59" s="18">
        <f>IF(B59="","",B59*D59)</f>
        <v/>
      </c>
    </row>
    <row r="60">
      <c r="A60" s="14" t="inlineStr">
        <is>
          <t>Driveway and walkways (concrete)</t>
        </is>
      </c>
      <c r="B60" s="15" t="n">
        <v>1</v>
      </c>
      <c r="C60" s="16" t="inlineStr">
        <is>
          <t>lot</t>
        </is>
      </c>
      <c r="D60" s="17" t="n">
        <v>9000</v>
      </c>
      <c r="E60" s="18">
        <f>IF(B60="","",B60*D60)</f>
        <v/>
      </c>
    </row>
    <row r="61">
      <c r="A61" s="14" t="inlineStr">
        <is>
          <t>Landscaping and final grading allowance</t>
        </is>
      </c>
      <c r="B61" s="15" t="n">
        <v>1</v>
      </c>
      <c r="C61" s="16" t="inlineStr">
        <is>
          <t>lot</t>
        </is>
      </c>
      <c r="D61" s="17" t="n">
        <v>6000</v>
      </c>
      <c r="E61" s="18">
        <f>IF(B61="","",B61*D61)</f>
        <v/>
      </c>
    </row>
    <row r="62">
      <c r="A62" s="14" t="inlineStr"/>
      <c r="B62" s="15" t="n"/>
      <c r="C62" s="16" t="inlineStr"/>
      <c r="D62" s="17" t="n"/>
      <c r="E62" s="18">
        <f>IF(B62="","",B62*D62)</f>
        <v/>
      </c>
    </row>
    <row r="63">
      <c r="A63" s="14" t="inlineStr"/>
      <c r="B63" s="15" t="n"/>
      <c r="C63" s="16" t="inlineStr"/>
      <c r="D63" s="17" t="n"/>
      <c r="E63" s="18">
        <f>IF(B63="","",B63*D63)</f>
        <v/>
      </c>
    </row>
    <row r="64">
      <c r="A64" s="14" t="inlineStr"/>
      <c r="B64" s="15" t="n"/>
      <c r="C64" s="16" t="inlineStr"/>
      <c r="D64" s="17" t="n"/>
      <c r="E64" s="18">
        <f>IF(B64="","",B64*D64)</f>
        <v/>
      </c>
    </row>
    <row r="65">
      <c r="A65" s="19" t="inlineStr">
        <is>
          <t>Exterior Subtotal</t>
        </is>
      </c>
      <c r="B65" s="20" t="n"/>
      <c r="C65" s="20" t="n"/>
      <c r="D65" s="20" t="n"/>
      <c r="E65" s="21">
        <f>SUM(E53:E64)</f>
        <v/>
      </c>
    </row>
    <row r="67">
      <c r="A67" s="12" t="inlineStr">
        <is>
          <t>MEP Rough-In and Systems</t>
        </is>
      </c>
      <c r="B67" s="12" t="inlineStr">
        <is>
          <t>Qty</t>
        </is>
      </c>
      <c r="C67" s="12" t="inlineStr">
        <is>
          <t>Unit</t>
        </is>
      </c>
      <c r="D67" s="13" t="inlineStr">
        <is>
          <t>Unit Cost</t>
        </is>
      </c>
      <c r="E67" s="13" t="inlineStr">
        <is>
          <t>Total</t>
        </is>
      </c>
    </row>
    <row r="68">
      <c r="A68" s="14" t="inlineStr">
        <is>
          <t>Electrical rough-in, wiring, and devices</t>
        </is>
      </c>
      <c r="B68" s="15" t="n">
        <v>2500</v>
      </c>
      <c r="C68" s="16" t="inlineStr">
        <is>
          <t>sq ft</t>
        </is>
      </c>
      <c r="D68" s="17" t="n">
        <v>6.5</v>
      </c>
      <c r="E68" s="18">
        <f>IF(B68="","",B68*D68)</f>
        <v/>
      </c>
    </row>
    <row r="69">
      <c r="A69" s="14" t="inlineStr">
        <is>
          <t>Service panel (200 amp)</t>
        </is>
      </c>
      <c r="B69" s="15" t="n">
        <v>1</v>
      </c>
      <c r="C69" s="16" t="inlineStr">
        <is>
          <t>each</t>
        </is>
      </c>
      <c r="D69" s="17" t="n">
        <v>3200</v>
      </c>
      <c r="E69" s="18">
        <f>IF(B69="","",B69*D69)</f>
        <v/>
      </c>
    </row>
    <row r="70">
      <c r="A70" s="14" t="inlineStr">
        <is>
          <t>HVAC (4-ton split system and ductwork)</t>
        </is>
      </c>
      <c r="B70" s="15" t="n">
        <v>1</v>
      </c>
      <c r="C70" s="16" t="inlineStr">
        <is>
          <t>lot</t>
        </is>
      </c>
      <c r="D70" s="17" t="n">
        <v>14500</v>
      </c>
      <c r="E70" s="18">
        <f>IF(B70="","",B70*D70)</f>
        <v/>
      </c>
    </row>
    <row r="71">
      <c r="A71" s="14" t="inlineStr">
        <is>
          <t>Plumbing rough-in and finish (subcontract)</t>
        </is>
      </c>
      <c r="B71" s="15" t="n">
        <v>1</v>
      </c>
      <c r="C71" s="16" t="inlineStr">
        <is>
          <t>lot</t>
        </is>
      </c>
      <c r="D71" s="17" t="n">
        <v>18500</v>
      </c>
      <c r="E71" s="18">
        <f>IF(B71="","",B71*D71)</f>
        <v/>
      </c>
    </row>
    <row r="72">
      <c r="A72" s="14" t="inlineStr">
        <is>
          <t>Tankless water heater</t>
        </is>
      </c>
      <c r="B72" s="15" t="n">
        <v>1</v>
      </c>
      <c r="C72" s="16" t="inlineStr">
        <is>
          <t>each</t>
        </is>
      </c>
      <c r="D72" s="17" t="n">
        <v>2800</v>
      </c>
      <c r="E72" s="18">
        <f>IF(B72="","",B72*D72)</f>
        <v/>
      </c>
    </row>
    <row r="73">
      <c r="A73" s="14" t="inlineStr">
        <is>
          <t>Low-voltage and data wiring</t>
        </is>
      </c>
      <c r="B73" s="15" t="n">
        <v>1</v>
      </c>
      <c r="C73" s="16" t="inlineStr">
        <is>
          <t>lot</t>
        </is>
      </c>
      <c r="D73" s="17" t="n">
        <v>1500</v>
      </c>
      <c r="E73" s="18">
        <f>IF(B73="","",B73*D73)</f>
        <v/>
      </c>
    </row>
    <row r="74">
      <c r="A74" s="14" t="inlineStr"/>
      <c r="B74" s="15" t="n"/>
      <c r="C74" s="16" t="inlineStr"/>
      <c r="D74" s="17" t="n"/>
      <c r="E74" s="18">
        <f>IF(B74="","",B74*D74)</f>
        <v/>
      </c>
    </row>
    <row r="75">
      <c r="A75" s="14" t="inlineStr"/>
      <c r="B75" s="15" t="n"/>
      <c r="C75" s="16" t="inlineStr"/>
      <c r="D75" s="17" t="n"/>
      <c r="E75" s="18">
        <f>IF(B75="","",B75*D75)</f>
        <v/>
      </c>
    </row>
    <row r="76">
      <c r="A76" s="14" t="inlineStr"/>
      <c r="B76" s="15" t="n"/>
      <c r="C76" s="16" t="inlineStr"/>
      <c r="D76" s="17" t="n"/>
      <c r="E76" s="18">
        <f>IF(B76="","",B76*D76)</f>
        <v/>
      </c>
    </row>
    <row r="77">
      <c r="A77" s="19" t="inlineStr">
        <is>
          <t>MEP Rough-In and Systems Subtotal</t>
        </is>
      </c>
      <c r="B77" s="20" t="n"/>
      <c r="C77" s="20" t="n"/>
      <c r="D77" s="20" t="n"/>
      <c r="E77" s="21">
        <f>SUM(E68:E76)</f>
        <v/>
      </c>
    </row>
    <row r="79">
      <c r="A79" s="12" t="inlineStr">
        <is>
          <t>Insulation and Drywall</t>
        </is>
      </c>
      <c r="B79" s="12" t="inlineStr">
        <is>
          <t>Qty</t>
        </is>
      </c>
      <c r="C79" s="12" t="inlineStr">
        <is>
          <t>Unit</t>
        </is>
      </c>
      <c r="D79" s="13" t="inlineStr">
        <is>
          <t>Unit Cost</t>
        </is>
      </c>
      <c r="E79" s="13" t="inlineStr">
        <is>
          <t>Total</t>
        </is>
      </c>
    </row>
    <row r="80">
      <c r="A80" s="14" t="inlineStr">
        <is>
          <t>Wall insulation (R-21 batt)</t>
        </is>
      </c>
      <c r="B80" s="15" t="n">
        <v>2100</v>
      </c>
      <c r="C80" s="16" t="inlineStr">
        <is>
          <t>sq ft</t>
        </is>
      </c>
      <c r="D80" s="17" t="n">
        <v>1.5</v>
      </c>
      <c r="E80" s="18">
        <f>IF(B80="","",B80*D80)</f>
        <v/>
      </c>
    </row>
    <row r="81">
      <c r="A81" s="14" t="inlineStr">
        <is>
          <t>Attic insulation (R-38 blown)</t>
        </is>
      </c>
      <c r="B81" s="15" t="n">
        <v>2500</v>
      </c>
      <c r="C81" s="16" t="inlineStr">
        <is>
          <t>sq ft</t>
        </is>
      </c>
      <c r="D81" s="17" t="n">
        <v>1.75</v>
      </c>
      <c r="E81" s="18">
        <f>IF(B81="","",B81*D81)</f>
        <v/>
      </c>
    </row>
    <row r="82">
      <c r="A82" s="14" t="inlineStr">
        <is>
          <t>Drywall hang, tape, and finish</t>
        </is>
      </c>
      <c r="B82" s="15" t="n">
        <v>8500</v>
      </c>
      <c r="C82" s="16" t="inlineStr">
        <is>
          <t>sq ft</t>
        </is>
      </c>
      <c r="D82" s="17" t="n">
        <v>2.6</v>
      </c>
      <c r="E82" s="18">
        <f>IF(B82="","",B82*D82)</f>
        <v/>
      </c>
    </row>
    <row r="83">
      <c r="A83" s="14" t="inlineStr">
        <is>
          <t>Texture and primer</t>
        </is>
      </c>
      <c r="B83" s="15" t="n">
        <v>8500</v>
      </c>
      <c r="C83" s="16" t="inlineStr">
        <is>
          <t>sq ft</t>
        </is>
      </c>
      <c r="D83" s="17" t="n">
        <v>0.6</v>
      </c>
      <c r="E83" s="18">
        <f>IF(B83="","",B83*D83)</f>
        <v/>
      </c>
    </row>
    <row r="84">
      <c r="A84" s="14" t="inlineStr"/>
      <c r="B84" s="15" t="n"/>
      <c r="C84" s="16" t="inlineStr"/>
      <c r="D84" s="17" t="n"/>
      <c r="E84" s="18">
        <f>IF(B84="","",B84*D84)</f>
        <v/>
      </c>
    </row>
    <row r="85">
      <c r="A85" s="14" t="inlineStr"/>
      <c r="B85" s="15" t="n"/>
      <c r="C85" s="16" t="inlineStr"/>
      <c r="D85" s="17" t="n"/>
      <c r="E85" s="18">
        <f>IF(B85="","",B85*D85)</f>
        <v/>
      </c>
    </row>
    <row r="86">
      <c r="A86" s="14" t="inlineStr"/>
      <c r="B86" s="15" t="n"/>
      <c r="C86" s="16" t="inlineStr"/>
      <c r="D86" s="17" t="n"/>
      <c r="E86" s="18">
        <f>IF(B86="","",B86*D86)</f>
        <v/>
      </c>
    </row>
    <row r="87">
      <c r="A87" s="19" t="inlineStr">
        <is>
          <t>Insulation and Drywall Subtotal</t>
        </is>
      </c>
      <c r="B87" s="20" t="n"/>
      <c r="C87" s="20" t="n"/>
      <c r="D87" s="20" t="n"/>
      <c r="E87" s="21">
        <f>SUM(E80:E86)</f>
        <v/>
      </c>
    </row>
    <row r="89">
      <c r="A89" s="12" t="inlineStr">
        <is>
          <t>Interior Finishes</t>
        </is>
      </c>
      <c r="B89" s="12" t="inlineStr">
        <is>
          <t>Qty</t>
        </is>
      </c>
      <c r="C89" s="12" t="inlineStr">
        <is>
          <t>Unit</t>
        </is>
      </c>
      <c r="D89" s="13" t="inlineStr">
        <is>
          <t>Unit Cost</t>
        </is>
      </c>
      <c r="E89" s="13" t="inlineStr">
        <is>
          <t>Total</t>
        </is>
      </c>
    </row>
    <row r="90">
      <c r="A90" s="14" t="inlineStr">
        <is>
          <t>Flooring (LVP and carpet), installed</t>
        </is>
      </c>
      <c r="B90" s="15" t="n">
        <v>2500</v>
      </c>
      <c r="C90" s="16" t="inlineStr">
        <is>
          <t>sq ft</t>
        </is>
      </c>
      <c r="D90" s="17" t="n">
        <v>6.5</v>
      </c>
      <c r="E90" s="18">
        <f>IF(B90="","",B90*D90)</f>
        <v/>
      </c>
    </row>
    <row r="91">
      <c r="A91" s="14" t="inlineStr">
        <is>
          <t>Bath tile and shower surrounds allowance</t>
        </is>
      </c>
      <c r="B91" s="15" t="n">
        <v>1</v>
      </c>
      <c r="C91" s="16" t="inlineStr">
        <is>
          <t>lot</t>
        </is>
      </c>
      <c r="D91" s="17" t="n">
        <v>6000</v>
      </c>
      <c r="E91" s="18">
        <f>IF(B91="","",B91*D91)</f>
        <v/>
      </c>
    </row>
    <row r="92">
      <c r="A92" s="14" t="inlineStr">
        <is>
          <t>Interior doors, prehung</t>
        </is>
      </c>
      <c r="B92" s="15" t="n">
        <v>12</v>
      </c>
      <c r="C92" s="16" t="inlineStr">
        <is>
          <t>each</t>
        </is>
      </c>
      <c r="D92" s="17" t="n">
        <v>280</v>
      </c>
      <c r="E92" s="18">
        <f>IF(B92="","",B92*D92)</f>
        <v/>
      </c>
    </row>
    <row r="93">
      <c r="A93" s="14" t="inlineStr">
        <is>
          <t>Trim package (baseboard, casing, crown) allowance</t>
        </is>
      </c>
      <c r="B93" s="15" t="n">
        <v>1</v>
      </c>
      <c r="C93" s="16" t="inlineStr">
        <is>
          <t>lot</t>
        </is>
      </c>
      <c r="D93" s="17" t="n">
        <v>6500</v>
      </c>
      <c r="E93" s="18">
        <f>IF(B93="","",B93*D93)</f>
        <v/>
      </c>
    </row>
    <row r="94">
      <c r="A94" s="14" t="inlineStr">
        <is>
          <t>Interior paint (two coats)</t>
        </is>
      </c>
      <c r="B94" s="15" t="n">
        <v>8500</v>
      </c>
      <c r="C94" s="16" t="inlineStr">
        <is>
          <t>sq ft</t>
        </is>
      </c>
      <c r="D94" s="17" t="n">
        <v>1.4</v>
      </c>
      <c r="E94" s="18">
        <f>IF(B94="","",B94*D94)</f>
        <v/>
      </c>
    </row>
    <row r="95">
      <c r="A95" s="14" t="inlineStr">
        <is>
          <t>Kitchen cabinets, installed</t>
        </is>
      </c>
      <c r="B95" s="15" t="n">
        <v>1</v>
      </c>
      <c r="C95" s="16" t="inlineStr">
        <is>
          <t>lot</t>
        </is>
      </c>
      <c r="D95" s="17" t="n">
        <v>15000</v>
      </c>
      <c r="E95" s="18">
        <f>IF(B95="","",B95*D95)</f>
        <v/>
      </c>
    </row>
    <row r="96">
      <c r="A96" s="14" t="inlineStr">
        <is>
          <t>Kitchen countertops (quartz)</t>
        </is>
      </c>
      <c r="B96" s="15" t="n">
        <v>60</v>
      </c>
      <c r="C96" s="16" t="inlineStr">
        <is>
          <t>sq ft</t>
        </is>
      </c>
      <c r="D96" s="17" t="n">
        <v>65</v>
      </c>
      <c r="E96" s="18">
        <f>IF(B96="","",B96*D96)</f>
        <v/>
      </c>
    </row>
    <row r="97">
      <c r="A97" s="14" t="inlineStr">
        <is>
          <t>Bath vanity tops</t>
        </is>
      </c>
      <c r="B97" s="15" t="n">
        <v>1</v>
      </c>
      <c r="C97" s="16" t="inlineStr">
        <is>
          <t>lot</t>
        </is>
      </c>
      <c r="D97" s="17" t="n">
        <v>2000</v>
      </c>
      <c r="E97" s="18">
        <f>IF(B97="","",B97*D97)</f>
        <v/>
      </c>
    </row>
    <row r="98">
      <c r="A98" s="14" t="inlineStr">
        <is>
          <t>Closet shelving</t>
        </is>
      </c>
      <c r="B98" s="15" t="n">
        <v>1</v>
      </c>
      <c r="C98" s="16" t="inlineStr">
        <is>
          <t>lot</t>
        </is>
      </c>
      <c r="D98" s="17" t="n">
        <v>1500</v>
      </c>
      <c r="E98" s="18">
        <f>IF(B98="","",B98*D98)</f>
        <v/>
      </c>
    </row>
    <row r="99">
      <c r="A99" s="14" t="inlineStr"/>
      <c r="B99" s="15" t="n"/>
      <c r="C99" s="16" t="inlineStr"/>
      <c r="D99" s="17" t="n"/>
      <c r="E99" s="18">
        <f>IF(B99="","",B99*D99)</f>
        <v/>
      </c>
    </row>
    <row r="100">
      <c r="A100" s="14" t="inlineStr"/>
      <c r="B100" s="15" t="n"/>
      <c r="C100" s="16" t="inlineStr"/>
      <c r="D100" s="17" t="n"/>
      <c r="E100" s="18">
        <f>IF(B100="","",B100*D100)</f>
        <v/>
      </c>
    </row>
    <row r="101">
      <c r="A101" s="14" t="inlineStr"/>
      <c r="B101" s="15" t="n"/>
      <c r="C101" s="16" t="inlineStr"/>
      <c r="D101" s="17" t="n"/>
      <c r="E101" s="18">
        <f>IF(B101="","",B101*D101)</f>
        <v/>
      </c>
    </row>
    <row r="102">
      <c r="A102" s="19" t="inlineStr">
        <is>
          <t>Interior Finishes Subtotal</t>
        </is>
      </c>
      <c r="B102" s="20" t="n"/>
      <c r="C102" s="20" t="n"/>
      <c r="D102" s="20" t="n"/>
      <c r="E102" s="21">
        <f>SUM(E90:E101)</f>
        <v/>
      </c>
    </row>
    <row r="104">
      <c r="A104" s="12" t="inlineStr">
        <is>
          <t>Fixtures and Appliances</t>
        </is>
      </c>
      <c r="B104" s="12" t="inlineStr">
        <is>
          <t>Qty</t>
        </is>
      </c>
      <c r="C104" s="12" t="inlineStr">
        <is>
          <t>Unit</t>
        </is>
      </c>
      <c r="D104" s="13" t="inlineStr">
        <is>
          <t>Unit Cost</t>
        </is>
      </c>
      <c r="E104" s="13" t="inlineStr">
        <is>
          <t>Total</t>
        </is>
      </c>
    </row>
    <row r="105">
      <c r="A105" s="14" t="inlineStr">
        <is>
          <t>Appliance package allowance</t>
        </is>
      </c>
      <c r="B105" s="15" t="n">
        <v>1</v>
      </c>
      <c r="C105" s="16" t="inlineStr">
        <is>
          <t>lot</t>
        </is>
      </c>
      <c r="D105" s="17" t="n">
        <v>6000</v>
      </c>
      <c r="E105" s="18">
        <f>IF(B105="","",B105*D105)</f>
        <v/>
      </c>
    </row>
    <row r="106">
      <c r="A106" s="14" t="inlineStr">
        <is>
          <t>Lighting fixtures allowance</t>
        </is>
      </c>
      <c r="B106" s="15" t="n">
        <v>1</v>
      </c>
      <c r="C106" s="16" t="inlineStr">
        <is>
          <t>lot</t>
        </is>
      </c>
      <c r="D106" s="17" t="n">
        <v>3000</v>
      </c>
      <c r="E106" s="18">
        <f>IF(B106="","",B106*D106)</f>
        <v/>
      </c>
    </row>
    <row r="107">
      <c r="A107" s="14" t="inlineStr">
        <is>
          <t>Plumbing fixtures allowance</t>
        </is>
      </c>
      <c r="B107" s="15" t="n">
        <v>1</v>
      </c>
      <c r="C107" s="16" t="inlineStr">
        <is>
          <t>lot</t>
        </is>
      </c>
      <c r="D107" s="17" t="n">
        <v>5000</v>
      </c>
      <c r="E107" s="18">
        <f>IF(B107="","",B107*D107)</f>
        <v/>
      </c>
    </row>
    <row r="108">
      <c r="A108" s="14" t="inlineStr">
        <is>
          <t>Door hardware allowance</t>
        </is>
      </c>
      <c r="B108" s="15" t="n">
        <v>1</v>
      </c>
      <c r="C108" s="16" t="inlineStr">
        <is>
          <t>lot</t>
        </is>
      </c>
      <c r="D108" s="17" t="n">
        <v>1200</v>
      </c>
      <c r="E108" s="18">
        <f>IF(B108="","",B108*D108)</f>
        <v/>
      </c>
    </row>
    <row r="109">
      <c r="A109" s="14" t="inlineStr">
        <is>
          <t>Mirrors and shower doors</t>
        </is>
      </c>
      <c r="B109" s="15" t="n">
        <v>1</v>
      </c>
      <c r="C109" s="16" t="inlineStr">
        <is>
          <t>lot</t>
        </is>
      </c>
      <c r="D109" s="17" t="n">
        <v>2200</v>
      </c>
      <c r="E109" s="18">
        <f>IF(B109="","",B109*D109)</f>
        <v/>
      </c>
    </row>
    <row r="110">
      <c r="A110" s="14" t="inlineStr"/>
      <c r="B110" s="15" t="n"/>
      <c r="C110" s="16" t="inlineStr"/>
      <c r="D110" s="17" t="n"/>
      <c r="E110" s="18">
        <f>IF(B110="","",B110*D110)</f>
        <v/>
      </c>
    </row>
    <row r="111">
      <c r="A111" s="14" t="inlineStr"/>
      <c r="B111" s="15" t="n"/>
      <c r="C111" s="16" t="inlineStr"/>
      <c r="D111" s="17" t="n"/>
      <c r="E111" s="18">
        <f>IF(B111="","",B111*D111)</f>
        <v/>
      </c>
    </row>
    <row r="112">
      <c r="A112" s="14" t="inlineStr"/>
      <c r="B112" s="15" t="n"/>
      <c r="C112" s="16" t="inlineStr"/>
      <c r="D112" s="17" t="n"/>
      <c r="E112" s="18">
        <f>IF(B112="","",B112*D112)</f>
        <v/>
      </c>
    </row>
    <row r="113">
      <c r="A113" s="19" t="inlineStr">
        <is>
          <t>Fixtures and Appliances Subtotal</t>
        </is>
      </c>
      <c r="B113" s="20" t="n"/>
      <c r="C113" s="20" t="n"/>
      <c r="D113" s="20" t="n"/>
      <c r="E113" s="21">
        <f>SUM(E105:E112)</f>
        <v/>
      </c>
    </row>
    <row r="115">
      <c r="A115" s="12" t="inlineStr">
        <is>
          <t>General Conditions</t>
        </is>
      </c>
      <c r="B115" s="12" t="inlineStr">
        <is>
          <t>Qty</t>
        </is>
      </c>
      <c r="C115" s="12" t="inlineStr">
        <is>
          <t>Unit</t>
        </is>
      </c>
      <c r="D115" s="13" t="inlineStr">
        <is>
          <t>Unit Cost</t>
        </is>
      </c>
      <c r="E115" s="13" t="inlineStr">
        <is>
          <t>Total</t>
        </is>
      </c>
    </row>
    <row r="116">
      <c r="A116" s="14" t="inlineStr">
        <is>
          <t>Builder's risk insurance</t>
        </is>
      </c>
      <c r="B116" s="15" t="n">
        <v>1</v>
      </c>
      <c r="C116" s="16" t="inlineStr">
        <is>
          <t>lot</t>
        </is>
      </c>
      <c r="D116" s="17" t="n">
        <v>3000</v>
      </c>
      <c r="E116" s="18">
        <f>IF(B116="","",B116*D116)</f>
        <v/>
      </c>
    </row>
    <row r="117">
      <c r="A117" s="14" t="inlineStr">
        <is>
          <t>Dumpster rental (30-yard)</t>
        </is>
      </c>
      <c r="B117" s="15" t="n">
        <v>5</v>
      </c>
      <c r="C117" s="16" t="inlineStr">
        <is>
          <t>each</t>
        </is>
      </c>
      <c r="D117" s="17" t="n">
        <v>550</v>
      </c>
      <c r="E117" s="18">
        <f>IF(B117="","",B117*D117)</f>
        <v/>
      </c>
    </row>
    <row r="118">
      <c r="A118" s="14" t="inlineStr">
        <is>
          <t>Special inspections and testing</t>
        </is>
      </c>
      <c r="B118" s="15" t="n">
        <v>1</v>
      </c>
      <c r="C118" s="16" t="inlineStr">
        <is>
          <t>lot</t>
        </is>
      </c>
      <c r="D118" s="17" t="n">
        <v>1500</v>
      </c>
      <c r="E118" s="18">
        <f>IF(B118="","",B118*D118)</f>
        <v/>
      </c>
    </row>
    <row r="119">
      <c r="A119" s="14" t="inlineStr">
        <is>
          <t>Final cleaning</t>
        </is>
      </c>
      <c r="B119" s="15" t="n">
        <v>1</v>
      </c>
      <c r="C119" s="16" t="inlineStr">
        <is>
          <t>lot</t>
        </is>
      </c>
      <c r="D119" s="17" t="n">
        <v>1200</v>
      </c>
      <c r="E119" s="18">
        <f>IF(B119="","",B119*D119)</f>
        <v/>
      </c>
    </row>
    <row r="120">
      <c r="A120" s="14" t="inlineStr">
        <is>
          <t>Punch list and warranty reserve</t>
        </is>
      </c>
      <c r="B120" s="15" t="n">
        <v>1</v>
      </c>
      <c r="C120" s="16" t="inlineStr">
        <is>
          <t>lot</t>
        </is>
      </c>
      <c r="D120" s="17" t="n">
        <v>2500</v>
      </c>
      <c r="E120" s="18">
        <f>IF(B120="","",B120*D120)</f>
        <v/>
      </c>
    </row>
    <row r="121">
      <c r="A121" s="14" t="inlineStr"/>
      <c r="B121" s="15" t="n"/>
      <c r="C121" s="16" t="inlineStr"/>
      <c r="D121" s="17" t="n"/>
      <c r="E121" s="18">
        <f>IF(B121="","",B121*D121)</f>
        <v/>
      </c>
    </row>
    <row r="122">
      <c r="A122" s="14" t="inlineStr"/>
      <c r="B122" s="15" t="n"/>
      <c r="C122" s="16" t="inlineStr"/>
      <c r="D122" s="17" t="n"/>
      <c r="E122" s="18">
        <f>IF(B122="","",B122*D122)</f>
        <v/>
      </c>
    </row>
    <row r="123">
      <c r="A123" s="14" t="inlineStr"/>
      <c r="B123" s="15" t="n"/>
      <c r="C123" s="16" t="inlineStr"/>
      <c r="D123" s="17" t="n"/>
      <c r="E123" s="18">
        <f>IF(B123="","",B123*D123)</f>
        <v/>
      </c>
    </row>
    <row r="124">
      <c r="A124" s="19" t="inlineStr">
        <is>
          <t>General Conditions Subtotal</t>
        </is>
      </c>
      <c r="B124" s="20" t="n"/>
      <c r="C124" s="20" t="n"/>
      <c r="D124" s="20" t="n"/>
      <c r="E124" s="21">
        <f>SUM(E116:E123)</f>
        <v/>
      </c>
    </row>
    <row r="126">
      <c r="A126" s="22" t="inlineStr">
        <is>
          <t>Summary</t>
        </is>
      </c>
    </row>
    <row r="127">
      <c r="A127" s="23" t="inlineStr">
        <is>
          <t>Site Work and Foundation</t>
        </is>
      </c>
      <c r="E127" s="24">
        <f>E28</f>
        <v/>
      </c>
    </row>
    <row r="128">
      <c r="A128" s="23" t="inlineStr">
        <is>
          <t>Framing</t>
        </is>
      </c>
      <c r="E128" s="24">
        <f>E41</f>
        <v/>
      </c>
    </row>
    <row r="129">
      <c r="A129" s="23" t="inlineStr">
        <is>
          <t>Roofing</t>
        </is>
      </c>
      <c r="E129" s="24">
        <f>E50</f>
        <v/>
      </c>
    </row>
    <row r="130">
      <c r="A130" s="23" t="inlineStr">
        <is>
          <t>Exterior</t>
        </is>
      </c>
      <c r="E130" s="24">
        <f>E65</f>
        <v/>
      </c>
    </row>
    <row r="131">
      <c r="A131" s="23" t="inlineStr">
        <is>
          <t>MEP Rough-In and Systems</t>
        </is>
      </c>
      <c r="E131" s="24">
        <f>E77</f>
        <v/>
      </c>
    </row>
    <row r="132">
      <c r="A132" s="23" t="inlineStr">
        <is>
          <t>Insulation and Drywall</t>
        </is>
      </c>
      <c r="E132" s="24">
        <f>E87</f>
        <v/>
      </c>
    </row>
    <row r="133">
      <c r="A133" s="23" t="inlineStr">
        <is>
          <t>Interior Finishes</t>
        </is>
      </c>
      <c r="E133" s="24">
        <f>E102</f>
        <v/>
      </c>
    </row>
    <row r="134">
      <c r="A134" s="23" t="inlineStr">
        <is>
          <t>Fixtures and Appliances</t>
        </is>
      </c>
      <c r="E134" s="24">
        <f>E113</f>
        <v/>
      </c>
    </row>
    <row r="135">
      <c r="A135" s="23" t="inlineStr">
        <is>
          <t>General Conditions</t>
        </is>
      </c>
      <c r="E135" s="24">
        <f>E124</f>
        <v/>
      </c>
    </row>
    <row r="136">
      <c r="A136" s="7" t="inlineStr">
        <is>
          <t>Direct Cost Subtotal</t>
        </is>
      </c>
      <c r="E136" s="25">
        <f>E28+E41+E50+E65+E77+E87+E102+E113+E124</f>
        <v/>
      </c>
    </row>
    <row r="137">
      <c r="A137" s="23" t="inlineStr">
        <is>
          <t>Overhead</t>
        </is>
      </c>
      <c r="D137" s="26" t="n">
        <v>0.1</v>
      </c>
      <c r="E137" s="24">
        <f>E136*D137</f>
        <v/>
      </c>
    </row>
    <row r="138">
      <c r="A138" s="23" t="inlineStr">
        <is>
          <t>Profit (on direct cost + overhead)</t>
        </is>
      </c>
      <c r="D138" s="26" t="n">
        <v>0.1</v>
      </c>
      <c r="E138" s="24">
        <f>(E136+E137)*D138</f>
        <v/>
      </c>
    </row>
    <row r="139">
      <c r="A139" s="27" t="inlineStr">
        <is>
          <t>TOTAL ESTIMATE</t>
        </is>
      </c>
      <c r="B139" s="28" t="n"/>
      <c r="C139" s="28" t="n"/>
      <c r="D139" s="28" t="n"/>
      <c r="E139" s="29">
        <f>E136+E137+E138</f>
        <v/>
      </c>
    </row>
    <row r="141">
      <c r="A141" s="7" t="inlineStr">
        <is>
          <t>Scope of work</t>
        </is>
      </c>
    </row>
    <row r="142" ht="15" customHeight="1">
      <c r="A142" s="30" t="inlineStr">
        <is>
          <t>[Describe the work included in this estimate.]</t>
        </is>
      </c>
    </row>
    <row r="144">
      <c r="A144" s="7" t="inlineStr">
        <is>
          <t>Exclusions</t>
        </is>
      </c>
    </row>
    <row r="145" ht="30" customHeight="1">
      <c r="A145" s="30" t="inlineStr">
        <is>
          <t>[List anything not included, such as permits, repairs to hidden conditions, or work by others.]</t>
        </is>
      </c>
    </row>
    <row r="147">
      <c r="A147" s="7" t="inlineStr">
        <is>
          <t>Timeline</t>
        </is>
      </c>
    </row>
    <row r="148" ht="15" customHeight="1">
      <c r="A148" s="30" t="inlineStr">
        <is>
          <t>Estimated [X] working days from start, weather and inspections permitting.</t>
        </is>
      </c>
    </row>
    <row r="150">
      <c r="A150" s="7" t="inlineStr">
        <is>
          <t>Payment terms</t>
        </is>
      </c>
    </row>
    <row r="151" ht="15" customHeight="1">
      <c r="A151" s="30" t="inlineStr">
        <is>
          <t>50% deposit at scheduling, 50% due at completion.</t>
        </is>
      </c>
    </row>
    <row r="153">
      <c r="A153" s="7" t="inlineStr">
        <is>
          <t>Warranty</t>
        </is>
      </c>
    </row>
    <row r="154" ht="15" customHeight="1">
      <c r="A154" s="30" t="inlineStr">
        <is>
          <t>1-year workmanship warranty. Manufacturer warranties apply to materials.</t>
        </is>
      </c>
    </row>
    <row r="156">
      <c r="A156" s="7" t="inlineStr">
        <is>
          <t>License and insurance</t>
        </is>
      </c>
    </row>
    <row r="157" ht="15" customHeight="1">
      <c r="A157" s="30" t="inlineStr">
        <is>
          <t>License #[number]. Insured by [carrier], policy #[number].</t>
        </is>
      </c>
    </row>
    <row r="159">
      <c r="A159" s="23" t="inlineStr">
        <is>
          <t>Customer signature: ______________________________</t>
        </is>
      </c>
      <c r="D159" s="23" t="inlineStr">
        <is>
          <t>Date: ____________</t>
        </is>
      </c>
    </row>
    <row r="161">
      <c r="A161" s="31" t="inlineStr">
        <is>
          <t>Template by Projul · projul.com</t>
        </is>
      </c>
    </row>
  </sheetData>
  <mergeCells count="8">
    <mergeCell ref="A154:E154"/>
    <mergeCell ref="A148:E148"/>
    <mergeCell ref="A157:E157"/>
    <mergeCell ref="A10:E10"/>
    <mergeCell ref="A142:E142"/>
    <mergeCell ref="A151:E151"/>
    <mergeCell ref="A1:E1"/>
    <mergeCell ref="A145:E145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Home Build Estimate: 1,800 SF Home with Crawl Space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assumes a 1,800 sq ft single-story, three-bedroom, two-bath home on a vented crawl space with a gable roof and vinyl and fiber cement siding. Land, garage, and site-specific utility runs beyond the allowance are not included.</t>
        </is>
      </c>
    </row>
    <row r="12">
      <c r="A12" s="12" t="inlineStr">
        <is>
          <t>Site Work and Foundation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Survey and building layout</t>
        </is>
      </c>
      <c r="B13" s="15" t="n">
        <v>1</v>
      </c>
      <c r="C13" s="16" t="inlineStr">
        <is>
          <t>lot</t>
        </is>
      </c>
      <c r="D13" s="17" t="n">
        <v>1400</v>
      </c>
      <c r="E13" s="18">
        <f>IF(B13="","",B13*D13)</f>
        <v/>
      </c>
    </row>
    <row r="14">
      <c r="A14" s="14" t="inlineStr">
        <is>
          <t>Plans and engineering</t>
        </is>
      </c>
      <c r="B14" s="15" t="n">
        <v>1</v>
      </c>
      <c r="C14" s="16" t="inlineStr">
        <is>
          <t>lot</t>
        </is>
      </c>
      <c r="D14" s="17" t="n">
        <v>5300</v>
      </c>
      <c r="E14" s="18">
        <f>IF(B14="","",B14*D14)</f>
        <v/>
      </c>
    </row>
    <row r="15">
      <c r="A15" s="14" t="inlineStr">
        <is>
          <t>Permits and impact fees allowance</t>
        </is>
      </c>
      <c r="B15" s="15" t="n">
        <v>1</v>
      </c>
      <c r="C15" s="16" t="inlineStr">
        <is>
          <t>lot</t>
        </is>
      </c>
      <c r="D15" s="17" t="n">
        <v>8000</v>
      </c>
      <c r="E15" s="18">
        <f>IF(B15="","",B15*D15)</f>
        <v/>
      </c>
    </row>
    <row r="16">
      <c r="A16" s="14" t="inlineStr">
        <is>
          <t>Temporary fence, power, and portable toilet</t>
        </is>
      </c>
      <c r="B16" s="15" t="n">
        <v>1</v>
      </c>
      <c r="C16" s="16" t="inlineStr">
        <is>
          <t>lot</t>
        </is>
      </c>
      <c r="D16" s="17" t="n">
        <v>2700</v>
      </c>
      <c r="E16" s="18">
        <f>IF(B16="","",B16*D16)</f>
        <v/>
      </c>
    </row>
    <row r="17">
      <c r="A17" s="14" t="inlineStr">
        <is>
          <t>Site clearing and rough grading</t>
        </is>
      </c>
      <c r="B17" s="15" t="n">
        <v>1</v>
      </c>
      <c r="C17" s="16" t="inlineStr">
        <is>
          <t>lot</t>
        </is>
      </c>
      <c r="D17" s="17" t="n">
        <v>4900</v>
      </c>
      <c r="E17" s="18">
        <f>IF(B17="","",B17*D17)</f>
        <v/>
      </c>
    </row>
    <row r="18">
      <c r="A18" s="14" t="inlineStr">
        <is>
          <t>Footing excavation</t>
        </is>
      </c>
      <c r="B18" s="15" t="n">
        <v>1</v>
      </c>
      <c r="C18" s="16" t="inlineStr">
        <is>
          <t>lot</t>
        </is>
      </c>
      <c r="D18" s="17" t="n">
        <v>3700</v>
      </c>
      <c r="E18" s="18">
        <f>IF(B18="","",B18*D18)</f>
        <v/>
      </c>
    </row>
    <row r="19">
      <c r="A19" s="14" t="inlineStr">
        <is>
          <t>Concrete footings with rebar</t>
        </is>
      </c>
      <c r="B19" s="15" t="n">
        <v>190</v>
      </c>
      <c r="C19" s="16" t="inlineStr">
        <is>
          <t>lin ft</t>
        </is>
      </c>
      <c r="D19" s="17" t="n">
        <v>40</v>
      </c>
      <c r="E19" s="18">
        <f>IF(B19="","",B19*D19)</f>
        <v/>
      </c>
    </row>
    <row r="20">
      <c r="A20" s="14" t="inlineStr">
        <is>
          <t>CMU crawl space stem wall (3 ft)</t>
        </is>
      </c>
      <c r="B20" s="15" t="n">
        <v>190</v>
      </c>
      <c r="C20" s="16" t="inlineStr">
        <is>
          <t>lin ft</t>
        </is>
      </c>
      <c r="D20" s="17" t="n">
        <v>53.5</v>
      </c>
      <c r="E20" s="18">
        <f>IF(B20="","",B20*D20)</f>
        <v/>
      </c>
    </row>
    <row r="21">
      <c r="A21" s="14" t="inlineStr">
        <is>
          <t>Crawl space piers and girders</t>
        </is>
      </c>
      <c r="B21" s="15" t="n">
        <v>1</v>
      </c>
      <c r="C21" s="16" t="inlineStr">
        <is>
          <t>lot</t>
        </is>
      </c>
      <c r="D21" s="17" t="n">
        <v>3400</v>
      </c>
      <c r="E21" s="18">
        <f>IF(B21="","",B21*D21)</f>
        <v/>
      </c>
    </row>
    <row r="22">
      <c r="A22" s="14" t="inlineStr">
        <is>
          <t>Crawl space vapor barrier and vents</t>
        </is>
      </c>
      <c r="B22" s="15" t="n">
        <v>1800</v>
      </c>
      <c r="C22" s="16" t="inlineStr">
        <is>
          <t>sq ft</t>
        </is>
      </c>
      <c r="D22" s="17" t="n">
        <v>0.6</v>
      </c>
      <c r="E22" s="18">
        <f>IF(B22="","",B22*D22)</f>
        <v/>
      </c>
    </row>
    <row r="23">
      <c r="A23" s="14" t="inlineStr">
        <is>
          <t>Backfill and final grade</t>
        </is>
      </c>
      <c r="B23" s="15" t="n">
        <v>1</v>
      </c>
      <c r="C23" s="16" t="inlineStr">
        <is>
          <t>lot</t>
        </is>
      </c>
      <c r="D23" s="17" t="n">
        <v>3700</v>
      </c>
      <c r="E23" s="18">
        <f>IF(B23="","",B23*D23)</f>
        <v/>
      </c>
    </row>
    <row r="24">
      <c r="A24" s="14" t="inlineStr">
        <is>
          <t>Water, sewer, and electric connections allowance</t>
        </is>
      </c>
      <c r="B24" s="15" t="n">
        <v>1</v>
      </c>
      <c r="C24" s="16" t="inlineStr">
        <is>
          <t>lot</t>
        </is>
      </c>
      <c r="D24" s="17" t="n">
        <v>10700</v>
      </c>
      <c r="E24" s="18">
        <f>IF(B24="","",B24*D24)</f>
        <v/>
      </c>
    </row>
    <row r="25">
      <c r="A25" s="14" t="inlineStr"/>
      <c r="B25" s="15" t="n"/>
      <c r="C25" s="16" t="inlineStr"/>
      <c r="D25" s="17" t="n"/>
      <c r="E25" s="18">
        <f>IF(B25="","",B25*D25)</f>
        <v/>
      </c>
    </row>
    <row r="26">
      <c r="A26" s="14" t="inlineStr"/>
      <c r="B26" s="15" t="n"/>
      <c r="C26" s="16" t="inlineStr"/>
      <c r="D26" s="17" t="n"/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9" t="inlineStr">
        <is>
          <t>Site Work and Foundation Subtotal</t>
        </is>
      </c>
      <c r="B28" s="20" t="n"/>
      <c r="C28" s="20" t="n"/>
      <c r="D28" s="20" t="n"/>
      <c r="E28" s="21">
        <f>SUM(E13:E27)</f>
        <v/>
      </c>
    </row>
    <row r="30">
      <c r="A30" s="12" t="inlineStr">
        <is>
          <t>Framing</t>
        </is>
      </c>
      <c r="B30" s="12" t="inlineStr">
        <is>
          <t>Qty</t>
        </is>
      </c>
      <c r="C30" s="12" t="inlineStr">
        <is>
          <t>Unit</t>
        </is>
      </c>
      <c r="D30" s="13" t="inlineStr">
        <is>
          <t>Unit Cost</t>
        </is>
      </c>
      <c r="E30" s="13" t="inlineStr">
        <is>
          <t>Total</t>
        </is>
      </c>
    </row>
    <row r="31">
      <c r="A31" s="14" t="inlineStr">
        <is>
          <t>Floor system (I-joists)</t>
        </is>
      </c>
      <c r="B31" s="15" t="n">
        <v>1800</v>
      </c>
      <c r="C31" s="16" t="inlineStr">
        <is>
          <t>sq ft</t>
        </is>
      </c>
      <c r="D31" s="17" t="n">
        <v>4</v>
      </c>
      <c r="E31" s="18">
        <f>IF(B31="","",B31*D31)</f>
        <v/>
      </c>
    </row>
    <row r="32">
      <c r="A32" s="14" t="inlineStr">
        <is>
          <t>Subfloor (3/4 in tongue and groove)</t>
        </is>
      </c>
      <c r="B32" s="15" t="n">
        <v>1800</v>
      </c>
      <c r="C32" s="16" t="inlineStr">
        <is>
          <t>sq ft</t>
        </is>
      </c>
      <c r="D32" s="17" t="n">
        <v>2.85</v>
      </c>
      <c r="E32" s="18">
        <f>IF(B32="","",B32*D32)</f>
        <v/>
      </c>
    </row>
    <row r="33">
      <c r="A33" s="14" t="inlineStr">
        <is>
          <t>Wall framing lumber package (9 ft plates)</t>
        </is>
      </c>
      <c r="B33" s="15" t="n">
        <v>1800</v>
      </c>
      <c r="C33" s="16" t="inlineStr">
        <is>
          <t>sq ft</t>
        </is>
      </c>
      <c r="D33" s="17" t="n">
        <v>6.7</v>
      </c>
      <c r="E33" s="18">
        <f>IF(B33="","",B33*D33)</f>
        <v/>
      </c>
    </row>
    <row r="34">
      <c r="A34" s="14" t="inlineStr">
        <is>
          <t>Engineered beams and LVL headers</t>
        </is>
      </c>
      <c r="B34" s="15" t="n">
        <v>1</v>
      </c>
      <c r="C34" s="16" t="inlineStr">
        <is>
          <t>lot</t>
        </is>
      </c>
      <c r="D34" s="17" t="n">
        <v>4300</v>
      </c>
      <c r="E34" s="18">
        <f>IF(B34="","",B34*D34)</f>
        <v/>
      </c>
    </row>
    <row r="35">
      <c r="A35" s="14" t="inlineStr">
        <is>
          <t>Wall sheathing (7/16 in OSB)</t>
        </is>
      </c>
      <c r="B35" s="15" t="n">
        <v>1750</v>
      </c>
      <c r="C35" s="16" t="inlineStr">
        <is>
          <t>sq ft</t>
        </is>
      </c>
      <c r="D35" s="17" t="n">
        <v>1.95</v>
      </c>
      <c r="E35" s="18">
        <f>IF(B35="","",B35*D35)</f>
        <v/>
      </c>
    </row>
    <row r="36">
      <c r="A36" s="14" t="inlineStr">
        <is>
          <t>Roof trusses</t>
        </is>
      </c>
      <c r="B36" s="15" t="n">
        <v>1</v>
      </c>
      <c r="C36" s="16" t="inlineStr">
        <is>
          <t>lot</t>
        </is>
      </c>
      <c r="D36" s="17" t="n">
        <v>8000</v>
      </c>
      <c r="E36" s="18">
        <f>IF(B36="","",B36*D36)</f>
        <v/>
      </c>
    </row>
    <row r="37">
      <c r="A37" s="14" t="inlineStr">
        <is>
          <t>Roof sheathing (OSB)</t>
        </is>
      </c>
      <c r="B37" s="15" t="n">
        <v>2300</v>
      </c>
      <c r="C37" s="16" t="inlineStr">
        <is>
          <t>sq ft</t>
        </is>
      </c>
      <c r="D37" s="17" t="n">
        <v>2.15</v>
      </c>
      <c r="E37" s="18">
        <f>IF(B37="","",B37*D37)</f>
        <v/>
      </c>
    </row>
    <row r="38">
      <c r="A38" s="14" t="inlineStr">
        <is>
          <t>Framing labor</t>
        </is>
      </c>
      <c r="B38" s="15" t="n">
        <v>1800</v>
      </c>
      <c r="C38" s="16" t="inlineStr">
        <is>
          <t>sq ft</t>
        </is>
      </c>
      <c r="D38" s="17" t="n">
        <v>9.800000000000001</v>
      </c>
      <c r="E38" s="18">
        <f>IF(B38="","",B38*D38)</f>
        <v/>
      </c>
    </row>
    <row r="39">
      <c r="A39" s="14" t="inlineStr">
        <is>
          <t>Connectors, hardware, and fasteners</t>
        </is>
      </c>
      <c r="B39" s="15" t="n">
        <v>1</v>
      </c>
      <c r="C39" s="16" t="inlineStr">
        <is>
          <t>lot</t>
        </is>
      </c>
      <c r="D39" s="17" t="n">
        <v>1800</v>
      </c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4" t="inlineStr"/>
      <c r="B41" s="15" t="n"/>
      <c r="C41" s="16" t="inlineStr"/>
      <c r="D41" s="17" t="n"/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9" t="inlineStr">
        <is>
          <t>Framing Subtotal</t>
        </is>
      </c>
      <c r="B43" s="20" t="n"/>
      <c r="C43" s="20" t="n"/>
      <c r="D43" s="20" t="n"/>
      <c r="E43" s="21">
        <f>SUM(E31:E42)</f>
        <v/>
      </c>
    </row>
    <row r="45">
      <c r="A45" s="12" t="inlineStr">
        <is>
          <t>Roofing</t>
        </is>
      </c>
      <c r="B45" s="12" t="inlineStr">
        <is>
          <t>Qty</t>
        </is>
      </c>
      <c r="C45" s="12" t="inlineStr">
        <is>
          <t>Unit</t>
        </is>
      </c>
      <c r="D45" s="13" t="inlineStr">
        <is>
          <t>Unit Cost</t>
        </is>
      </c>
      <c r="E45" s="13" t="inlineStr">
        <is>
          <t>Total</t>
        </is>
      </c>
    </row>
    <row r="46">
      <c r="A46" s="14" t="inlineStr">
        <is>
          <t>Architectural shingle roof, installed with underlayment</t>
        </is>
      </c>
      <c r="B46" s="15" t="n">
        <v>22</v>
      </c>
      <c r="C46" s="16" t="inlineStr">
        <is>
          <t>squares</t>
        </is>
      </c>
      <c r="D46" s="17" t="n">
        <v>425</v>
      </c>
      <c r="E46" s="18">
        <f>IF(B46="","",B46*D46)</f>
        <v/>
      </c>
    </row>
    <row r="47">
      <c r="A47" s="14" t="inlineStr">
        <is>
          <t>Ridge vent, flashing, and roof accessories</t>
        </is>
      </c>
      <c r="B47" s="15" t="n">
        <v>1</v>
      </c>
      <c r="C47" s="16" t="inlineStr">
        <is>
          <t>lot</t>
        </is>
      </c>
      <c r="D47" s="17" t="n">
        <v>1600</v>
      </c>
      <c r="E47" s="18">
        <f>IF(B47="","",B47*D47)</f>
        <v/>
      </c>
    </row>
    <row r="48">
      <c r="A48" s="14" t="inlineStr">
        <is>
          <t>Gutters and downspouts</t>
        </is>
      </c>
      <c r="B48" s="15" t="n">
        <v>170</v>
      </c>
      <c r="C48" s="16" t="inlineStr">
        <is>
          <t>lin ft</t>
        </is>
      </c>
      <c r="D48" s="17" t="n">
        <v>9.800000000000001</v>
      </c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9" t="inlineStr">
        <is>
          <t>Roofing Subtotal</t>
        </is>
      </c>
      <c r="B52" s="20" t="n"/>
      <c r="C52" s="20" t="n"/>
      <c r="D52" s="20" t="n"/>
      <c r="E52" s="21">
        <f>SUM(E46:E51)</f>
        <v/>
      </c>
    </row>
    <row r="54">
      <c r="A54" s="12" t="inlineStr">
        <is>
          <t>Exterior</t>
        </is>
      </c>
      <c r="B54" s="12" t="inlineStr">
        <is>
          <t>Qty</t>
        </is>
      </c>
      <c r="C54" s="12" t="inlineStr">
        <is>
          <t>Unit</t>
        </is>
      </c>
      <c r="D54" s="13" t="inlineStr">
        <is>
          <t>Unit Cost</t>
        </is>
      </c>
      <c r="E54" s="13" t="inlineStr">
        <is>
          <t>Total</t>
        </is>
      </c>
    </row>
    <row r="55">
      <c r="A55" s="14" t="inlineStr">
        <is>
          <t>Windows (vinyl, double hung)</t>
        </is>
      </c>
      <c r="B55" s="15" t="n">
        <v>11</v>
      </c>
      <c r="C55" s="16" t="inlineStr">
        <is>
          <t>each</t>
        </is>
      </c>
      <c r="D55" s="17" t="n">
        <v>550</v>
      </c>
      <c r="E55" s="18">
        <f>IF(B55="","",B55*D55)</f>
        <v/>
      </c>
    </row>
    <row r="56">
      <c r="A56" s="14" t="inlineStr">
        <is>
          <t>Entry door, prehung</t>
        </is>
      </c>
      <c r="B56" s="15" t="n">
        <v>1</v>
      </c>
      <c r="C56" s="16" t="inlineStr">
        <is>
          <t>each</t>
        </is>
      </c>
      <c r="D56" s="17" t="n">
        <v>2000</v>
      </c>
      <c r="E56" s="18">
        <f>IF(B56="","",B56*D56)</f>
        <v/>
      </c>
    </row>
    <row r="57">
      <c r="A57" s="14" t="inlineStr">
        <is>
          <t>Rear door, prehung</t>
        </is>
      </c>
      <c r="B57" s="15" t="n">
        <v>1</v>
      </c>
      <c r="C57" s="16" t="inlineStr">
        <is>
          <t>each</t>
        </is>
      </c>
      <c r="D57" s="17" t="n">
        <v>1100</v>
      </c>
      <c r="E57" s="18">
        <f>IF(B57="","",B57*D57)</f>
        <v/>
      </c>
    </row>
    <row r="58">
      <c r="A58" s="14" t="inlineStr">
        <is>
          <t>Housewrap and flashing tape</t>
        </is>
      </c>
      <c r="B58" s="15" t="n">
        <v>1750</v>
      </c>
      <c r="C58" s="16" t="inlineStr">
        <is>
          <t>sq ft</t>
        </is>
      </c>
      <c r="D58" s="17" t="n">
        <v>0.45</v>
      </c>
      <c r="E58" s="18">
        <f>IF(B58="","",B58*D58)</f>
        <v/>
      </c>
    </row>
    <row r="59">
      <c r="A59" s="14" t="inlineStr">
        <is>
          <t>Siding, installed</t>
        </is>
      </c>
      <c r="B59" s="15" t="n">
        <v>1500</v>
      </c>
      <c r="C59" s="16" t="inlineStr">
        <is>
          <t>sq ft</t>
        </is>
      </c>
      <c r="D59" s="17" t="n">
        <v>6.7</v>
      </c>
      <c r="E59" s="18">
        <f>IF(B59="","",B59*D59)</f>
        <v/>
      </c>
    </row>
    <row r="60">
      <c r="A60" s="14" t="inlineStr">
        <is>
          <t>Soffit, fascia, and exterior trim</t>
        </is>
      </c>
      <c r="B60" s="15" t="n">
        <v>1</v>
      </c>
      <c r="C60" s="16" t="inlineStr">
        <is>
          <t>lot</t>
        </is>
      </c>
      <c r="D60" s="17" t="n">
        <v>4600</v>
      </c>
      <c r="E60" s="18">
        <f>IF(B60="","",B60*D60)</f>
        <v/>
      </c>
    </row>
    <row r="61">
      <c r="A61" s="14" t="inlineStr">
        <is>
          <t>Exterior paint</t>
        </is>
      </c>
      <c r="B61" s="15" t="n">
        <v>1</v>
      </c>
      <c r="C61" s="16" t="inlineStr">
        <is>
          <t>lot</t>
        </is>
      </c>
      <c r="D61" s="17" t="n">
        <v>3400</v>
      </c>
      <c r="E61" s="18">
        <f>IF(B61="","",B61*D61)</f>
        <v/>
      </c>
    </row>
    <row r="62">
      <c r="A62" s="14" t="inlineStr">
        <is>
          <t>Front porch and rear deck (framed)</t>
        </is>
      </c>
      <c r="B62" s="15" t="n">
        <v>1</v>
      </c>
      <c r="C62" s="16" t="inlineStr">
        <is>
          <t>lot</t>
        </is>
      </c>
      <c r="D62" s="17" t="n">
        <v>5300</v>
      </c>
      <c r="E62" s="18">
        <f>IF(B62="","",B62*D62)</f>
        <v/>
      </c>
    </row>
    <row r="63">
      <c r="A63" s="14" t="inlineStr">
        <is>
          <t>Driveway and walkways (concrete)</t>
        </is>
      </c>
      <c r="B63" s="15" t="n">
        <v>1</v>
      </c>
      <c r="C63" s="16" t="inlineStr">
        <is>
          <t>lot</t>
        </is>
      </c>
      <c r="D63" s="17" t="n">
        <v>5300</v>
      </c>
      <c r="E63" s="18">
        <f>IF(B63="","",B63*D63)</f>
        <v/>
      </c>
    </row>
    <row r="64">
      <c r="A64" s="14" t="inlineStr">
        <is>
          <t>Landscaping and final grading allowance</t>
        </is>
      </c>
      <c r="B64" s="15" t="n">
        <v>1</v>
      </c>
      <c r="C64" s="16" t="inlineStr">
        <is>
          <t>lot</t>
        </is>
      </c>
      <c r="D64" s="17" t="n">
        <v>3600</v>
      </c>
      <c r="E64" s="18">
        <f>IF(B64="","",B64*D64)</f>
        <v/>
      </c>
    </row>
    <row r="65">
      <c r="A65" s="14" t="inlineStr"/>
      <c r="B65" s="15" t="n"/>
      <c r="C65" s="16" t="inlineStr"/>
      <c r="D65" s="17" t="n"/>
      <c r="E65" s="18">
        <f>IF(B65="","",B65*D65)</f>
        <v/>
      </c>
    </row>
    <row r="66">
      <c r="A66" s="14" t="inlineStr"/>
      <c r="B66" s="15" t="n"/>
      <c r="C66" s="16" t="inlineStr"/>
      <c r="D66" s="17" t="n"/>
      <c r="E66" s="18">
        <f>IF(B66="","",B66*D66)</f>
        <v/>
      </c>
    </row>
    <row r="67">
      <c r="A67" s="14" t="inlineStr"/>
      <c r="B67" s="15" t="n"/>
      <c r="C67" s="16" t="inlineStr"/>
      <c r="D67" s="17" t="n"/>
      <c r="E67" s="18">
        <f>IF(B67="","",B67*D67)</f>
        <v/>
      </c>
    </row>
    <row r="68">
      <c r="A68" s="19" t="inlineStr">
        <is>
          <t>Exterior Subtotal</t>
        </is>
      </c>
      <c r="B68" s="20" t="n"/>
      <c r="C68" s="20" t="n"/>
      <c r="D68" s="20" t="n"/>
      <c r="E68" s="21">
        <f>SUM(E55:E67)</f>
        <v/>
      </c>
    </row>
    <row r="70">
      <c r="A70" s="12" t="inlineStr">
        <is>
          <t>MEP Rough-In and Systems</t>
        </is>
      </c>
      <c r="B70" s="12" t="inlineStr">
        <is>
          <t>Qty</t>
        </is>
      </c>
      <c r="C70" s="12" t="inlineStr">
        <is>
          <t>Unit</t>
        </is>
      </c>
      <c r="D70" s="13" t="inlineStr">
        <is>
          <t>Unit Cost</t>
        </is>
      </c>
      <c r="E70" s="13" t="inlineStr">
        <is>
          <t>Total</t>
        </is>
      </c>
    </row>
    <row r="71">
      <c r="A71" s="14" t="inlineStr">
        <is>
          <t>Electrical rough-in, wiring, and devices</t>
        </is>
      </c>
      <c r="B71" s="15" t="n">
        <v>1800</v>
      </c>
      <c r="C71" s="16" t="inlineStr">
        <is>
          <t>sq ft</t>
        </is>
      </c>
      <c r="D71" s="17" t="n">
        <v>5.8</v>
      </c>
      <c r="E71" s="18">
        <f>IF(B71="","",B71*D71)</f>
        <v/>
      </c>
    </row>
    <row r="72">
      <c r="A72" s="14" t="inlineStr">
        <is>
          <t>Service panel (200 amp)</t>
        </is>
      </c>
      <c r="B72" s="15" t="n">
        <v>1</v>
      </c>
      <c r="C72" s="16" t="inlineStr">
        <is>
          <t>each</t>
        </is>
      </c>
      <c r="D72" s="17" t="n">
        <v>3400</v>
      </c>
      <c r="E72" s="18">
        <f>IF(B72="","",B72*D72)</f>
        <v/>
      </c>
    </row>
    <row r="73">
      <c r="A73" s="14" t="inlineStr">
        <is>
          <t>HVAC (3-ton split system and ductwork)</t>
        </is>
      </c>
      <c r="B73" s="15" t="n">
        <v>1</v>
      </c>
      <c r="C73" s="16" t="inlineStr">
        <is>
          <t>lot</t>
        </is>
      </c>
      <c r="D73" s="17" t="n">
        <v>10700</v>
      </c>
      <c r="E73" s="18">
        <f>IF(B73="","",B73*D73)</f>
        <v/>
      </c>
    </row>
    <row r="74">
      <c r="A74" s="14" t="inlineStr">
        <is>
          <t>Plumbing rough-in and finish (subcontract)</t>
        </is>
      </c>
      <c r="B74" s="15" t="n">
        <v>1</v>
      </c>
      <c r="C74" s="16" t="inlineStr">
        <is>
          <t>lot</t>
        </is>
      </c>
      <c r="D74" s="17" t="n">
        <v>13400</v>
      </c>
      <c r="E74" s="18">
        <f>IF(B74="","",B74*D74)</f>
        <v/>
      </c>
    </row>
    <row r="75">
      <c r="A75" s="14" t="inlineStr">
        <is>
          <t>Water heater (50 gallon)</t>
        </is>
      </c>
      <c r="B75" s="15" t="n">
        <v>1</v>
      </c>
      <c r="C75" s="16" t="inlineStr">
        <is>
          <t>each</t>
        </is>
      </c>
      <c r="D75" s="17" t="n">
        <v>1600</v>
      </c>
      <c r="E75" s="18">
        <f>IF(B75="","",B75*D75)</f>
        <v/>
      </c>
    </row>
    <row r="76">
      <c r="A76" s="14" t="inlineStr">
        <is>
          <t>Low-voltage and data wiring</t>
        </is>
      </c>
      <c r="B76" s="15" t="n">
        <v>1</v>
      </c>
      <c r="C76" s="16" t="inlineStr">
        <is>
          <t>lot</t>
        </is>
      </c>
      <c r="D76" s="17" t="n">
        <v>1200</v>
      </c>
      <c r="E76" s="18">
        <f>IF(B76="","",B76*D76)</f>
        <v/>
      </c>
    </row>
    <row r="77">
      <c r="A77" s="14" t="inlineStr"/>
      <c r="B77" s="15" t="n"/>
      <c r="C77" s="16" t="inlineStr"/>
      <c r="D77" s="17" t="n"/>
      <c r="E77" s="18">
        <f>IF(B77="","",B77*D77)</f>
        <v/>
      </c>
    </row>
    <row r="78">
      <c r="A78" s="14" t="inlineStr"/>
      <c r="B78" s="15" t="n"/>
      <c r="C78" s="16" t="inlineStr"/>
      <c r="D78" s="17" t="n"/>
      <c r="E78" s="18">
        <f>IF(B78="","",B78*D78)</f>
        <v/>
      </c>
    </row>
    <row r="79">
      <c r="A79" s="14" t="inlineStr"/>
      <c r="B79" s="15" t="n"/>
      <c r="C79" s="16" t="inlineStr"/>
      <c r="D79" s="17" t="n"/>
      <c r="E79" s="18">
        <f>IF(B79="","",B79*D79)</f>
        <v/>
      </c>
    </row>
    <row r="80">
      <c r="A80" s="19" t="inlineStr">
        <is>
          <t>MEP Rough-In and Systems Subtotal</t>
        </is>
      </c>
      <c r="B80" s="20" t="n"/>
      <c r="C80" s="20" t="n"/>
      <c r="D80" s="20" t="n"/>
      <c r="E80" s="21">
        <f>SUM(E71:E79)</f>
        <v/>
      </c>
    </row>
    <row r="82">
      <c r="A82" s="12" t="inlineStr">
        <is>
          <t>Insulation and Drywall</t>
        </is>
      </c>
      <c r="B82" s="12" t="inlineStr">
        <is>
          <t>Qty</t>
        </is>
      </c>
      <c r="C82" s="12" t="inlineStr">
        <is>
          <t>Unit</t>
        </is>
      </c>
      <c r="D82" s="13" t="inlineStr">
        <is>
          <t>Unit Cost</t>
        </is>
      </c>
      <c r="E82" s="13" t="inlineStr">
        <is>
          <t>Total</t>
        </is>
      </c>
    </row>
    <row r="83">
      <c r="A83" s="14" t="inlineStr">
        <is>
          <t>Wall insulation (R-21 batt)</t>
        </is>
      </c>
      <c r="B83" s="15" t="n">
        <v>1750</v>
      </c>
      <c r="C83" s="16" t="inlineStr">
        <is>
          <t>sq ft</t>
        </is>
      </c>
      <c r="D83" s="17" t="n">
        <v>1.4</v>
      </c>
      <c r="E83" s="18">
        <f>IF(B83="","",B83*D83)</f>
        <v/>
      </c>
    </row>
    <row r="84">
      <c r="A84" s="14" t="inlineStr">
        <is>
          <t>Floor insulation (R-30 batt)</t>
        </is>
      </c>
      <c r="B84" s="15" t="n">
        <v>1800</v>
      </c>
      <c r="C84" s="16" t="inlineStr">
        <is>
          <t>sq ft</t>
        </is>
      </c>
      <c r="D84" s="17" t="n">
        <v>1.6</v>
      </c>
      <c r="E84" s="18">
        <f>IF(B84="","",B84*D84)</f>
        <v/>
      </c>
    </row>
    <row r="85">
      <c r="A85" s="14" t="inlineStr">
        <is>
          <t>Attic insulation (R-38 blown)</t>
        </is>
      </c>
      <c r="B85" s="15" t="n">
        <v>1800</v>
      </c>
      <c r="C85" s="16" t="inlineStr">
        <is>
          <t>sq ft</t>
        </is>
      </c>
      <c r="D85" s="17" t="n">
        <v>1.7</v>
      </c>
      <c r="E85" s="18">
        <f>IF(B85="","",B85*D85)</f>
        <v/>
      </c>
    </row>
    <row r="86">
      <c r="A86" s="14" t="inlineStr">
        <is>
          <t>Drywall hang, tape, and finish</t>
        </is>
      </c>
      <c r="B86" s="15" t="n">
        <v>6200</v>
      </c>
      <c r="C86" s="16" t="inlineStr">
        <is>
          <t>sq ft</t>
        </is>
      </c>
      <c r="D86" s="17" t="n">
        <v>2.3</v>
      </c>
      <c r="E86" s="18">
        <f>IF(B86="","",B86*D86)</f>
        <v/>
      </c>
    </row>
    <row r="87">
      <c r="A87" s="14" t="inlineStr">
        <is>
          <t>Texture and primer</t>
        </is>
      </c>
      <c r="B87" s="15" t="n">
        <v>6200</v>
      </c>
      <c r="C87" s="16" t="inlineStr">
        <is>
          <t>sq ft</t>
        </is>
      </c>
      <c r="D87" s="17" t="n">
        <v>0.6</v>
      </c>
      <c r="E87" s="18">
        <f>IF(B87="","",B87*D87)</f>
        <v/>
      </c>
    </row>
    <row r="88">
      <c r="A88" s="14" t="inlineStr"/>
      <c r="B88" s="15" t="n"/>
      <c r="C88" s="16" t="inlineStr"/>
      <c r="D88" s="17" t="n"/>
      <c r="E88" s="18">
        <f>IF(B88="","",B88*D88)</f>
        <v/>
      </c>
    </row>
    <row r="89">
      <c r="A89" s="14" t="inlineStr"/>
      <c r="B89" s="15" t="n"/>
      <c r="C89" s="16" t="inlineStr"/>
      <c r="D89" s="17" t="n"/>
      <c r="E89" s="18">
        <f>IF(B89="","",B89*D89)</f>
        <v/>
      </c>
    </row>
    <row r="90">
      <c r="A90" s="14" t="inlineStr"/>
      <c r="B90" s="15" t="n"/>
      <c r="C90" s="16" t="inlineStr"/>
      <c r="D90" s="17" t="n"/>
      <c r="E90" s="18">
        <f>IF(B90="","",B90*D90)</f>
        <v/>
      </c>
    </row>
    <row r="91">
      <c r="A91" s="19" t="inlineStr">
        <is>
          <t>Insulation and Drywall Subtotal</t>
        </is>
      </c>
      <c r="B91" s="20" t="n"/>
      <c r="C91" s="20" t="n"/>
      <c r="D91" s="20" t="n"/>
      <c r="E91" s="21">
        <f>SUM(E83:E90)</f>
        <v/>
      </c>
    </row>
    <row r="93">
      <c r="A93" s="12" t="inlineStr">
        <is>
          <t>Interior Finishes</t>
        </is>
      </c>
      <c r="B93" s="12" t="inlineStr">
        <is>
          <t>Qty</t>
        </is>
      </c>
      <c r="C93" s="12" t="inlineStr">
        <is>
          <t>Unit</t>
        </is>
      </c>
      <c r="D93" s="13" t="inlineStr">
        <is>
          <t>Unit Cost</t>
        </is>
      </c>
      <c r="E93" s="13" t="inlineStr">
        <is>
          <t>Total</t>
        </is>
      </c>
    </row>
    <row r="94">
      <c r="A94" s="14" t="inlineStr">
        <is>
          <t>Flooring (LVP and carpet), installed</t>
        </is>
      </c>
      <c r="B94" s="15" t="n">
        <v>1800</v>
      </c>
      <c r="C94" s="16" t="inlineStr">
        <is>
          <t>sq ft</t>
        </is>
      </c>
      <c r="D94" s="17" t="n">
        <v>5.8</v>
      </c>
      <c r="E94" s="18">
        <f>IF(B94="","",B94*D94)</f>
        <v/>
      </c>
    </row>
    <row r="95">
      <c r="A95" s="14" t="inlineStr">
        <is>
          <t>Bath tile and shower surrounds allowance</t>
        </is>
      </c>
      <c r="B95" s="15" t="n">
        <v>1</v>
      </c>
      <c r="C95" s="16" t="inlineStr">
        <is>
          <t>lot</t>
        </is>
      </c>
      <c r="D95" s="17" t="n">
        <v>3600</v>
      </c>
      <c r="E95" s="18">
        <f>IF(B95="","",B95*D95)</f>
        <v/>
      </c>
    </row>
    <row r="96">
      <c r="A96" s="14" t="inlineStr">
        <is>
          <t>Interior doors, prehung</t>
        </is>
      </c>
      <c r="B96" s="15" t="n">
        <v>10</v>
      </c>
      <c r="C96" s="16" t="inlineStr">
        <is>
          <t>each</t>
        </is>
      </c>
      <c r="D96" s="17" t="n">
        <v>285</v>
      </c>
      <c r="E96" s="18">
        <f>IF(B96="","",B96*D96)</f>
        <v/>
      </c>
    </row>
    <row r="97">
      <c r="A97" s="14" t="inlineStr">
        <is>
          <t>Trim package (baseboard, casing) allowance</t>
        </is>
      </c>
      <c r="B97" s="15" t="n">
        <v>1</v>
      </c>
      <c r="C97" s="16" t="inlineStr">
        <is>
          <t>lot</t>
        </is>
      </c>
      <c r="D97" s="17" t="n">
        <v>4300</v>
      </c>
      <c r="E97" s="18">
        <f>IF(B97="","",B97*D97)</f>
        <v/>
      </c>
    </row>
    <row r="98">
      <c r="A98" s="14" t="inlineStr">
        <is>
          <t>Interior paint (two coats)</t>
        </is>
      </c>
      <c r="B98" s="15" t="n">
        <v>6200</v>
      </c>
      <c r="C98" s="16" t="inlineStr">
        <is>
          <t>sq ft</t>
        </is>
      </c>
      <c r="D98" s="17" t="n">
        <v>1.15</v>
      </c>
      <c r="E98" s="18">
        <f>IF(B98="","",B98*D98)</f>
        <v/>
      </c>
    </row>
    <row r="99">
      <c r="A99" s="14" t="inlineStr">
        <is>
          <t>Kitchen cabinets, installed</t>
        </is>
      </c>
      <c r="B99" s="15" t="n">
        <v>1</v>
      </c>
      <c r="C99" s="16" t="inlineStr">
        <is>
          <t>lot</t>
        </is>
      </c>
      <c r="D99" s="17" t="n">
        <v>10700</v>
      </c>
      <c r="E99" s="18">
        <f>IF(B99="","",B99*D99)</f>
        <v/>
      </c>
    </row>
    <row r="100">
      <c r="A100" s="14" t="inlineStr">
        <is>
          <t>Kitchen countertops (laminate or quartz)</t>
        </is>
      </c>
      <c r="B100" s="15" t="n">
        <v>45</v>
      </c>
      <c r="C100" s="16" t="inlineStr">
        <is>
          <t>sq ft</t>
        </is>
      </c>
      <c r="D100" s="17" t="n">
        <v>58</v>
      </c>
      <c r="E100" s="18">
        <f>IF(B100="","",B100*D100)</f>
        <v/>
      </c>
    </row>
    <row r="101">
      <c r="A101" s="14" t="inlineStr">
        <is>
          <t>Bath vanity tops</t>
        </is>
      </c>
      <c r="B101" s="15" t="n">
        <v>1</v>
      </c>
      <c r="C101" s="16" t="inlineStr">
        <is>
          <t>lot</t>
        </is>
      </c>
      <c r="D101" s="17" t="n">
        <v>1400</v>
      </c>
      <c r="E101" s="18">
        <f>IF(B101="","",B101*D101)</f>
        <v/>
      </c>
    </row>
    <row r="102">
      <c r="A102" s="14" t="inlineStr">
        <is>
          <t>Closet shelving</t>
        </is>
      </c>
      <c r="B102" s="15" t="n">
        <v>1</v>
      </c>
      <c r="C102" s="16" t="inlineStr">
        <is>
          <t>lot</t>
        </is>
      </c>
      <c r="D102" s="17" t="n">
        <v>1200</v>
      </c>
      <c r="E102" s="18">
        <f>IF(B102="","",B102*D102)</f>
        <v/>
      </c>
    </row>
    <row r="103">
      <c r="A103" s="14" t="inlineStr"/>
      <c r="B103" s="15" t="n"/>
      <c r="C103" s="16" t="inlineStr"/>
      <c r="D103" s="17" t="n"/>
      <c r="E103" s="18">
        <f>IF(B103="","",B103*D103)</f>
        <v/>
      </c>
    </row>
    <row r="104">
      <c r="A104" s="14" t="inlineStr"/>
      <c r="B104" s="15" t="n"/>
      <c r="C104" s="16" t="inlineStr"/>
      <c r="D104" s="17" t="n"/>
      <c r="E104" s="18">
        <f>IF(B104="","",B104*D104)</f>
        <v/>
      </c>
    </row>
    <row r="105">
      <c r="A105" s="14" t="inlineStr"/>
      <c r="B105" s="15" t="n"/>
      <c r="C105" s="16" t="inlineStr"/>
      <c r="D105" s="17" t="n"/>
      <c r="E105" s="18">
        <f>IF(B105="","",B105*D105)</f>
        <v/>
      </c>
    </row>
    <row r="106">
      <c r="A106" s="19" t="inlineStr">
        <is>
          <t>Interior Finishes Subtotal</t>
        </is>
      </c>
      <c r="B106" s="20" t="n"/>
      <c r="C106" s="20" t="n"/>
      <c r="D106" s="20" t="n"/>
      <c r="E106" s="21">
        <f>SUM(E94:E105)</f>
        <v/>
      </c>
    </row>
    <row r="108">
      <c r="A108" s="12" t="inlineStr">
        <is>
          <t>Fixtures and Appliances</t>
        </is>
      </c>
      <c r="B108" s="12" t="inlineStr">
        <is>
          <t>Qty</t>
        </is>
      </c>
      <c r="C108" s="12" t="inlineStr">
        <is>
          <t>Unit</t>
        </is>
      </c>
      <c r="D108" s="13" t="inlineStr">
        <is>
          <t>Unit Cost</t>
        </is>
      </c>
      <c r="E108" s="13" t="inlineStr">
        <is>
          <t>Total</t>
        </is>
      </c>
    </row>
    <row r="109">
      <c r="A109" s="14" t="inlineStr">
        <is>
          <t>Appliance package allowance</t>
        </is>
      </c>
      <c r="B109" s="15" t="n">
        <v>1</v>
      </c>
      <c r="C109" s="16" t="inlineStr">
        <is>
          <t>lot</t>
        </is>
      </c>
      <c r="D109" s="17" t="n">
        <v>4000</v>
      </c>
      <c r="E109" s="18">
        <f>IF(B109="","",B109*D109)</f>
        <v/>
      </c>
    </row>
    <row r="110">
      <c r="A110" s="14" t="inlineStr">
        <is>
          <t>Lighting fixtures allowance</t>
        </is>
      </c>
      <c r="B110" s="15" t="n">
        <v>1</v>
      </c>
      <c r="C110" s="16" t="inlineStr">
        <is>
          <t>lot</t>
        </is>
      </c>
      <c r="D110" s="17" t="n">
        <v>2500</v>
      </c>
      <c r="E110" s="18">
        <f>IF(B110="","",B110*D110)</f>
        <v/>
      </c>
    </row>
    <row r="111">
      <c r="A111" s="14" t="inlineStr">
        <is>
          <t>Plumbing fixtures allowance</t>
        </is>
      </c>
      <c r="B111" s="15" t="n">
        <v>1</v>
      </c>
      <c r="C111" s="16" t="inlineStr">
        <is>
          <t>lot</t>
        </is>
      </c>
      <c r="D111" s="17" t="n">
        <v>4000</v>
      </c>
      <c r="E111" s="18">
        <f>IF(B111="","",B111*D111)</f>
        <v/>
      </c>
    </row>
    <row r="112">
      <c r="A112" s="14" t="inlineStr">
        <is>
          <t>Door hardware allowance</t>
        </is>
      </c>
      <c r="B112" s="15" t="n">
        <v>1</v>
      </c>
      <c r="C112" s="16" t="inlineStr">
        <is>
          <t>lot</t>
        </is>
      </c>
      <c r="D112" s="17" t="n">
        <v>1100</v>
      </c>
      <c r="E112" s="18">
        <f>IF(B112="","",B112*D112)</f>
        <v/>
      </c>
    </row>
    <row r="113">
      <c r="A113" s="14" t="inlineStr">
        <is>
          <t>Mirrors and shower doors</t>
        </is>
      </c>
      <c r="B113" s="15" t="n">
        <v>1</v>
      </c>
      <c r="C113" s="16" t="inlineStr">
        <is>
          <t>lot</t>
        </is>
      </c>
      <c r="D113" s="17" t="n">
        <v>1800</v>
      </c>
      <c r="E113" s="18">
        <f>IF(B113="","",B113*D113)</f>
        <v/>
      </c>
    </row>
    <row r="114">
      <c r="A114" s="14" t="inlineStr"/>
      <c r="B114" s="15" t="n"/>
      <c r="C114" s="16" t="inlineStr"/>
      <c r="D114" s="17" t="n"/>
      <c r="E114" s="18">
        <f>IF(B114="","",B114*D114)</f>
        <v/>
      </c>
    </row>
    <row r="115">
      <c r="A115" s="14" t="inlineStr"/>
      <c r="B115" s="15" t="n"/>
      <c r="C115" s="16" t="inlineStr"/>
      <c r="D115" s="17" t="n"/>
      <c r="E115" s="18">
        <f>IF(B115="","",B115*D115)</f>
        <v/>
      </c>
    </row>
    <row r="116">
      <c r="A116" s="14" t="inlineStr"/>
      <c r="B116" s="15" t="n"/>
      <c r="C116" s="16" t="inlineStr"/>
      <c r="D116" s="17" t="n"/>
      <c r="E116" s="18">
        <f>IF(B116="","",B116*D116)</f>
        <v/>
      </c>
    </row>
    <row r="117">
      <c r="A117" s="19" t="inlineStr">
        <is>
          <t>Fixtures and Appliances Subtotal</t>
        </is>
      </c>
      <c r="B117" s="20" t="n"/>
      <c r="C117" s="20" t="n"/>
      <c r="D117" s="20" t="n"/>
      <c r="E117" s="21">
        <f>SUM(E109:E116)</f>
        <v/>
      </c>
    </row>
    <row r="119">
      <c r="A119" s="12" t="inlineStr">
        <is>
          <t>General Conditions</t>
        </is>
      </c>
      <c r="B119" s="12" t="inlineStr">
        <is>
          <t>Qty</t>
        </is>
      </c>
      <c r="C119" s="12" t="inlineStr">
        <is>
          <t>Unit</t>
        </is>
      </c>
      <c r="D119" s="13" t="inlineStr">
        <is>
          <t>Unit Cost</t>
        </is>
      </c>
      <c r="E119" s="13" t="inlineStr">
        <is>
          <t>Total</t>
        </is>
      </c>
    </row>
    <row r="120">
      <c r="A120" s="14" t="inlineStr">
        <is>
          <t>Builder's risk insurance</t>
        </is>
      </c>
      <c r="B120" s="15" t="n">
        <v>1</v>
      </c>
      <c r="C120" s="16" t="inlineStr">
        <is>
          <t>lot</t>
        </is>
      </c>
      <c r="D120" s="17" t="n">
        <v>2500</v>
      </c>
      <c r="E120" s="18">
        <f>IF(B120="","",B120*D120)</f>
        <v/>
      </c>
    </row>
    <row r="121">
      <c r="A121" s="14" t="inlineStr">
        <is>
          <t>Dumpster rental (30-yard)</t>
        </is>
      </c>
      <c r="B121" s="15" t="n">
        <v>5</v>
      </c>
      <c r="C121" s="16" t="inlineStr">
        <is>
          <t>each</t>
        </is>
      </c>
      <c r="D121" s="17" t="n">
        <v>535</v>
      </c>
      <c r="E121" s="18">
        <f>IF(B121="","",B121*D121)</f>
        <v/>
      </c>
    </row>
    <row r="122">
      <c r="A122" s="14" t="inlineStr">
        <is>
          <t>Special inspections and testing</t>
        </is>
      </c>
      <c r="B122" s="15" t="n">
        <v>1</v>
      </c>
      <c r="C122" s="16" t="inlineStr">
        <is>
          <t>lot</t>
        </is>
      </c>
      <c r="D122" s="17" t="n">
        <v>1300</v>
      </c>
      <c r="E122" s="18">
        <f>IF(B122="","",B122*D122)</f>
        <v/>
      </c>
    </row>
    <row r="123">
      <c r="A123" s="14" t="inlineStr">
        <is>
          <t>Final cleaning</t>
        </is>
      </c>
      <c r="B123" s="15" t="n">
        <v>1</v>
      </c>
      <c r="C123" s="16" t="inlineStr">
        <is>
          <t>lot</t>
        </is>
      </c>
      <c r="D123" s="17" t="n">
        <v>1100</v>
      </c>
      <c r="E123" s="18">
        <f>IF(B123="","",B123*D123)</f>
        <v/>
      </c>
    </row>
    <row r="124">
      <c r="A124" s="14" t="inlineStr">
        <is>
          <t>Punch list and warranty reserve</t>
        </is>
      </c>
      <c r="B124" s="15" t="n">
        <v>1</v>
      </c>
      <c r="C124" s="16" t="inlineStr">
        <is>
          <t>lot</t>
        </is>
      </c>
      <c r="D124" s="17" t="n">
        <v>2200</v>
      </c>
      <c r="E124" s="18">
        <f>IF(B124="","",B124*D124)</f>
        <v/>
      </c>
    </row>
    <row r="125">
      <c r="A125" s="14" t="inlineStr"/>
      <c r="B125" s="15" t="n"/>
      <c r="C125" s="16" t="inlineStr"/>
      <c r="D125" s="17" t="n"/>
      <c r="E125" s="18">
        <f>IF(B125="","",B125*D125)</f>
        <v/>
      </c>
    </row>
    <row r="126">
      <c r="A126" s="14" t="inlineStr"/>
      <c r="B126" s="15" t="n"/>
      <c r="C126" s="16" t="inlineStr"/>
      <c r="D126" s="17" t="n"/>
      <c r="E126" s="18">
        <f>IF(B126="","",B126*D126)</f>
        <v/>
      </c>
    </row>
    <row r="127">
      <c r="A127" s="14" t="inlineStr"/>
      <c r="B127" s="15" t="n"/>
      <c r="C127" s="16" t="inlineStr"/>
      <c r="D127" s="17" t="n"/>
      <c r="E127" s="18">
        <f>IF(B127="","",B127*D127)</f>
        <v/>
      </c>
    </row>
    <row r="128">
      <c r="A128" s="19" t="inlineStr">
        <is>
          <t>General Conditions Subtotal</t>
        </is>
      </c>
      <c r="B128" s="20" t="n"/>
      <c r="C128" s="20" t="n"/>
      <c r="D128" s="20" t="n"/>
      <c r="E128" s="21">
        <f>SUM(E120:E127)</f>
        <v/>
      </c>
    </row>
    <row r="130">
      <c r="A130" s="22" t="inlineStr">
        <is>
          <t>Summary</t>
        </is>
      </c>
    </row>
    <row r="131">
      <c r="A131" s="23" t="inlineStr">
        <is>
          <t>Site Work and Foundation</t>
        </is>
      </c>
      <c r="E131" s="24">
        <f>E28</f>
        <v/>
      </c>
    </row>
    <row r="132">
      <c r="A132" s="23" t="inlineStr">
        <is>
          <t>Framing</t>
        </is>
      </c>
      <c r="E132" s="24">
        <f>E43</f>
        <v/>
      </c>
    </row>
    <row r="133">
      <c r="A133" s="23" t="inlineStr">
        <is>
          <t>Roofing</t>
        </is>
      </c>
      <c r="E133" s="24">
        <f>E52</f>
        <v/>
      </c>
    </row>
    <row r="134">
      <c r="A134" s="23" t="inlineStr">
        <is>
          <t>Exterior</t>
        </is>
      </c>
      <c r="E134" s="24">
        <f>E68</f>
        <v/>
      </c>
    </row>
    <row r="135">
      <c r="A135" s="23" t="inlineStr">
        <is>
          <t>MEP Rough-In and Systems</t>
        </is>
      </c>
      <c r="E135" s="24">
        <f>E80</f>
        <v/>
      </c>
    </row>
    <row r="136">
      <c r="A136" s="23" t="inlineStr">
        <is>
          <t>Insulation and Drywall</t>
        </is>
      </c>
      <c r="E136" s="24">
        <f>E91</f>
        <v/>
      </c>
    </row>
    <row r="137">
      <c r="A137" s="23" t="inlineStr">
        <is>
          <t>Interior Finishes</t>
        </is>
      </c>
      <c r="E137" s="24">
        <f>E106</f>
        <v/>
      </c>
    </row>
    <row r="138">
      <c r="A138" s="23" t="inlineStr">
        <is>
          <t>Fixtures and Appliances</t>
        </is>
      </c>
      <c r="E138" s="24">
        <f>E117</f>
        <v/>
      </c>
    </row>
    <row r="139">
      <c r="A139" s="23" t="inlineStr">
        <is>
          <t>General Conditions</t>
        </is>
      </c>
      <c r="E139" s="24">
        <f>E128</f>
        <v/>
      </c>
    </row>
    <row r="140">
      <c r="A140" s="7" t="inlineStr">
        <is>
          <t>Direct Cost Subtotal</t>
        </is>
      </c>
      <c r="E140" s="25">
        <f>E28+E43+E52+E68+E80+E91+E106+E117+E128</f>
        <v/>
      </c>
    </row>
    <row r="141">
      <c r="A141" s="23" t="inlineStr">
        <is>
          <t>Overhead</t>
        </is>
      </c>
      <c r="D141" s="26" t="n">
        <v>0.1</v>
      </c>
      <c r="E141" s="24">
        <f>E140*D141</f>
        <v/>
      </c>
    </row>
    <row r="142">
      <c r="A142" s="23" t="inlineStr">
        <is>
          <t>Profit (on direct cost + overhead)</t>
        </is>
      </c>
      <c r="D142" s="26" t="n">
        <v>0.1</v>
      </c>
      <c r="E142" s="24">
        <f>(E140+E141)*D142</f>
        <v/>
      </c>
    </row>
    <row r="143">
      <c r="A143" s="27" t="inlineStr">
        <is>
          <t>TOTAL ESTIMATE</t>
        </is>
      </c>
      <c r="B143" s="28" t="n"/>
      <c r="C143" s="28" t="n"/>
      <c r="D143" s="28" t="n"/>
      <c r="E143" s="29">
        <f>E140+E141+E142</f>
        <v/>
      </c>
    </row>
    <row r="145">
      <c r="A145" s="7" t="inlineStr">
        <is>
          <t>Scope of work</t>
        </is>
      </c>
    </row>
    <row r="146" ht="15" customHeight="1">
      <c r="A146" s="30" t="inlineStr">
        <is>
          <t>[Describe the work included in this estimate.]</t>
        </is>
      </c>
    </row>
    <row r="148">
      <c r="A148" s="7" t="inlineStr">
        <is>
          <t>Exclusions</t>
        </is>
      </c>
    </row>
    <row r="149" ht="30" customHeight="1">
      <c r="A149" s="30" t="inlineStr">
        <is>
          <t>[List anything not included, such as permits, repairs to hidden conditions, or work by others.]</t>
        </is>
      </c>
    </row>
    <row r="151">
      <c r="A151" s="7" t="inlineStr">
        <is>
          <t>Timeline</t>
        </is>
      </c>
    </row>
    <row r="152" ht="15" customHeight="1">
      <c r="A152" s="30" t="inlineStr">
        <is>
          <t>Estimated [X] working days from start, weather and inspections permitting.</t>
        </is>
      </c>
    </row>
    <row r="154">
      <c r="A154" s="7" t="inlineStr">
        <is>
          <t>Payment terms</t>
        </is>
      </c>
    </row>
    <row r="155" ht="15" customHeight="1">
      <c r="A155" s="30" t="inlineStr">
        <is>
          <t>50% deposit at scheduling, 50% due at completion.</t>
        </is>
      </c>
    </row>
    <row r="157">
      <c r="A157" s="7" t="inlineStr">
        <is>
          <t>Warranty</t>
        </is>
      </c>
    </row>
    <row r="158" ht="15" customHeight="1">
      <c r="A158" s="30" t="inlineStr">
        <is>
          <t>1-year workmanship warranty. Manufacturer warranties apply to materials.</t>
        </is>
      </c>
    </row>
    <row r="160">
      <c r="A160" s="7" t="inlineStr">
        <is>
          <t>License and insurance</t>
        </is>
      </c>
    </row>
    <row r="161" ht="15" customHeight="1">
      <c r="A161" s="30" t="inlineStr">
        <is>
          <t>License #[number]. Insured by [carrier], policy #[number].</t>
        </is>
      </c>
    </row>
    <row r="163">
      <c r="A163" s="23" t="inlineStr">
        <is>
          <t>Customer signature: ______________________________</t>
        </is>
      </c>
      <c r="D163" s="23" t="inlineStr">
        <is>
          <t>Date: ____________</t>
        </is>
      </c>
    </row>
    <row r="165">
      <c r="A165" s="31" t="inlineStr">
        <is>
          <t>Template by Projul · projul.com</t>
        </is>
      </c>
    </row>
  </sheetData>
  <mergeCells count="8">
    <mergeCell ref="A10:E10"/>
    <mergeCell ref="A161:E161"/>
    <mergeCell ref="A152:E152"/>
    <mergeCell ref="A1:E1"/>
    <mergeCell ref="A155:E155"/>
    <mergeCell ref="A149:E149"/>
    <mergeCell ref="A146:E146"/>
    <mergeCell ref="A158:E158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5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Home Build Estimate: Detached ADU (750 SF)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assumes a 750 sq ft detached accessory dwelling unit on a slab with one bedroom, one bath, a full kitchen, a mini-split, and a separate subpanel and utility trench from the main house.</t>
        </is>
      </c>
    </row>
    <row r="12">
      <c r="A12" s="12" t="inlineStr">
        <is>
          <t>Site Work and Foundation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Survey and site plan</t>
        </is>
      </c>
      <c r="B13" s="15" t="n">
        <v>1</v>
      </c>
      <c r="C13" s="16" t="inlineStr">
        <is>
          <t>lot</t>
        </is>
      </c>
      <c r="D13" s="17" t="n">
        <v>1500</v>
      </c>
      <c r="E13" s="18">
        <f>IF(B13="","",B13*D13)</f>
        <v/>
      </c>
    </row>
    <row r="14">
      <c r="A14" s="14" t="inlineStr">
        <is>
          <t>Plans and engineering</t>
        </is>
      </c>
      <c r="B14" s="15" t="n">
        <v>1</v>
      </c>
      <c r="C14" s="16" t="inlineStr">
        <is>
          <t>lot</t>
        </is>
      </c>
      <c r="D14" s="17" t="n">
        <v>5500</v>
      </c>
      <c r="E14" s="18">
        <f>IF(B14="","",B14*D14)</f>
        <v/>
      </c>
    </row>
    <row r="15">
      <c r="A15" s="14" t="inlineStr">
        <is>
          <t>ADU permits and impact fees allowance</t>
        </is>
      </c>
      <c r="B15" s="15" t="n">
        <v>1</v>
      </c>
      <c r="C15" s="16" t="inlineStr">
        <is>
          <t>lot</t>
        </is>
      </c>
      <c r="D15" s="17" t="n">
        <v>6500</v>
      </c>
      <c r="E15" s="18">
        <f>IF(B15="","",B15*D15)</f>
        <v/>
      </c>
    </row>
    <row r="16">
      <c r="A16" s="14" t="inlineStr">
        <is>
          <t>Site clearing and grading</t>
        </is>
      </c>
      <c r="B16" s="15" t="n">
        <v>1</v>
      </c>
      <c r="C16" s="16" t="inlineStr">
        <is>
          <t>lot</t>
        </is>
      </c>
      <c r="D16" s="17" t="n">
        <v>3500</v>
      </c>
      <c r="E16" s="18">
        <f>IF(B16="","",B16*D16)</f>
        <v/>
      </c>
    </row>
    <row r="17">
      <c r="A17" s="14" t="inlineStr">
        <is>
          <t>Footing excavation</t>
        </is>
      </c>
      <c r="B17" s="15" t="n">
        <v>1</v>
      </c>
      <c r="C17" s="16" t="inlineStr">
        <is>
          <t>lot</t>
        </is>
      </c>
      <c r="D17" s="17" t="n">
        <v>2200</v>
      </c>
      <c r="E17" s="18">
        <f>IF(B17="","",B17*D17)</f>
        <v/>
      </c>
    </row>
    <row r="18">
      <c r="A18" s="14" t="inlineStr">
        <is>
          <t>Concrete footings with rebar</t>
        </is>
      </c>
      <c r="B18" s="15" t="n">
        <v>120</v>
      </c>
      <c r="C18" s="16" t="inlineStr">
        <is>
          <t>lin ft</t>
        </is>
      </c>
      <c r="D18" s="17" t="n">
        <v>48</v>
      </c>
      <c r="E18" s="18">
        <f>IF(B18="","",B18*D18)</f>
        <v/>
      </c>
    </row>
    <row r="19">
      <c r="A19" s="14" t="inlineStr">
        <is>
          <t>4-inch slab with gravel, vapor barrier, and rebar</t>
        </is>
      </c>
      <c r="B19" s="15" t="n">
        <v>750</v>
      </c>
      <c r="C19" s="16" t="inlineStr">
        <is>
          <t>sq ft</t>
        </is>
      </c>
      <c r="D19" s="17" t="n">
        <v>8</v>
      </c>
      <c r="E19" s="18">
        <f>IF(B19="","",B19*D19)</f>
        <v/>
      </c>
    </row>
    <row r="20">
      <c r="A20" s="14" t="inlineStr">
        <is>
          <t>Utility trench (water, sewer, electric, 80 ft)</t>
        </is>
      </c>
      <c r="B20" s="15" t="n">
        <v>80</v>
      </c>
      <c r="C20" s="16" t="inlineStr">
        <is>
          <t>lin ft</t>
        </is>
      </c>
      <c r="D20" s="17" t="n">
        <v>75</v>
      </c>
      <c r="E20" s="18">
        <f>IF(B20="","",B20*D20)</f>
        <v/>
      </c>
    </row>
    <row r="21">
      <c r="A21" s="14" t="inlineStr">
        <is>
          <t>Backfill and final grade</t>
        </is>
      </c>
      <c r="B21" s="15" t="n">
        <v>1</v>
      </c>
      <c r="C21" s="16" t="inlineStr">
        <is>
          <t>lot</t>
        </is>
      </c>
      <c r="D21" s="17" t="n">
        <v>2200</v>
      </c>
      <c r="E21" s="18">
        <f>IF(B21="","",B21*D21)</f>
        <v/>
      </c>
    </row>
    <row r="22">
      <c r="A22" s="14" t="inlineStr"/>
      <c r="B22" s="15" t="n"/>
      <c r="C22" s="16" t="inlineStr"/>
      <c r="D22" s="17" t="n"/>
      <c r="E22" s="18">
        <f>IF(B22="","",B22*D22)</f>
        <v/>
      </c>
    </row>
    <row r="23">
      <c r="A23" s="14" t="inlineStr"/>
      <c r="B23" s="15" t="n"/>
      <c r="C23" s="16" t="inlineStr"/>
      <c r="D23" s="17" t="n"/>
      <c r="E23" s="18">
        <f>IF(B23="","",B23*D23)</f>
        <v/>
      </c>
    </row>
    <row r="24">
      <c r="A24" s="14" t="inlineStr"/>
      <c r="B24" s="15" t="n"/>
      <c r="C24" s="16" t="inlineStr"/>
      <c r="D24" s="17" t="n"/>
      <c r="E24" s="18">
        <f>IF(B24="","",B24*D24)</f>
        <v/>
      </c>
    </row>
    <row r="25">
      <c r="A25" s="19" t="inlineStr">
        <is>
          <t>Site Work and Foundation Subtotal</t>
        </is>
      </c>
      <c r="B25" s="20" t="n"/>
      <c r="C25" s="20" t="n"/>
      <c r="D25" s="20" t="n"/>
      <c r="E25" s="21">
        <f>SUM(E13:E24)</f>
        <v/>
      </c>
    </row>
    <row r="27">
      <c r="A27" s="12" t="inlineStr">
        <is>
          <t>Framing</t>
        </is>
      </c>
      <c r="B27" s="12" t="inlineStr">
        <is>
          <t>Qty</t>
        </is>
      </c>
      <c r="C27" s="12" t="inlineStr">
        <is>
          <t>Unit</t>
        </is>
      </c>
      <c r="D27" s="13" t="inlineStr">
        <is>
          <t>Unit Cost</t>
        </is>
      </c>
      <c r="E27" s="13" t="inlineStr">
        <is>
          <t>Total</t>
        </is>
      </c>
    </row>
    <row r="28">
      <c r="A28" s="14" t="inlineStr">
        <is>
          <t>Wall framing lumber package (9 ft plates)</t>
        </is>
      </c>
      <c r="B28" s="15" t="n">
        <v>750</v>
      </c>
      <c r="C28" s="16" t="inlineStr">
        <is>
          <t>sq ft</t>
        </is>
      </c>
      <c r="D28" s="17" t="n">
        <v>7</v>
      </c>
      <c r="E28" s="18">
        <f>IF(B28="","",B28*D28)</f>
        <v/>
      </c>
    </row>
    <row r="29">
      <c r="A29" s="14" t="inlineStr">
        <is>
          <t>Engineered beams and LVL headers</t>
        </is>
      </c>
      <c r="B29" s="15" t="n">
        <v>1</v>
      </c>
      <c r="C29" s="16" t="inlineStr">
        <is>
          <t>lot</t>
        </is>
      </c>
      <c r="D29" s="17" t="n">
        <v>2400</v>
      </c>
      <c r="E29" s="18">
        <f>IF(B29="","",B29*D29)</f>
        <v/>
      </c>
    </row>
    <row r="30">
      <c r="A30" s="14" t="inlineStr">
        <is>
          <t>Wall sheathing (7/16 in OSB)</t>
        </is>
      </c>
      <c r="B30" s="15" t="n">
        <v>1080</v>
      </c>
      <c r="C30" s="16" t="inlineStr">
        <is>
          <t>sq ft</t>
        </is>
      </c>
      <c r="D30" s="17" t="n">
        <v>2.2</v>
      </c>
      <c r="E30" s="18">
        <f>IF(B30="","",B30*D30)</f>
        <v/>
      </c>
    </row>
    <row r="31">
      <c r="A31" s="14" t="inlineStr">
        <is>
          <t>Roof trusses</t>
        </is>
      </c>
      <c r="B31" s="15" t="n">
        <v>1</v>
      </c>
      <c r="C31" s="16" t="inlineStr">
        <is>
          <t>lot</t>
        </is>
      </c>
      <c r="D31" s="17" t="n">
        <v>4800</v>
      </c>
      <c r="E31" s="18">
        <f>IF(B31="","",B31*D31)</f>
        <v/>
      </c>
    </row>
    <row r="32">
      <c r="A32" s="14" t="inlineStr">
        <is>
          <t>Roof sheathing (OSB)</t>
        </is>
      </c>
      <c r="B32" s="15" t="n">
        <v>1000</v>
      </c>
      <c r="C32" s="16" t="inlineStr">
        <is>
          <t>sq ft</t>
        </is>
      </c>
      <c r="D32" s="17" t="n">
        <v>2.4</v>
      </c>
      <c r="E32" s="18">
        <f>IF(B32="","",B32*D32)</f>
        <v/>
      </c>
    </row>
    <row r="33">
      <c r="A33" s="14" t="inlineStr">
        <is>
          <t>Framing labor</t>
        </is>
      </c>
      <c r="B33" s="15" t="n">
        <v>750</v>
      </c>
      <c r="C33" s="16" t="inlineStr">
        <is>
          <t>sq ft</t>
        </is>
      </c>
      <c r="D33" s="17" t="n">
        <v>11.5</v>
      </c>
      <c r="E33" s="18">
        <f>IF(B33="","",B33*D33)</f>
        <v/>
      </c>
    </row>
    <row r="34">
      <c r="A34" s="14" t="inlineStr">
        <is>
          <t>Connectors, hardware, and fasteners</t>
        </is>
      </c>
      <c r="B34" s="15" t="n">
        <v>1</v>
      </c>
      <c r="C34" s="16" t="inlineStr">
        <is>
          <t>lot</t>
        </is>
      </c>
      <c r="D34" s="17" t="n">
        <v>900</v>
      </c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4" t="inlineStr"/>
      <c r="B36" s="15" t="n"/>
      <c r="C36" s="16" t="inlineStr"/>
      <c r="D36" s="17" t="n"/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9" t="inlineStr">
        <is>
          <t>Framing Subtotal</t>
        </is>
      </c>
      <c r="B38" s="20" t="n"/>
      <c r="C38" s="20" t="n"/>
      <c r="D38" s="20" t="n"/>
      <c r="E38" s="21">
        <f>SUM(E28:E37)</f>
        <v/>
      </c>
    </row>
    <row r="40">
      <c r="A40" s="12" t="inlineStr">
        <is>
          <t>Roofing</t>
        </is>
      </c>
      <c r="B40" s="12" t="inlineStr">
        <is>
          <t>Qty</t>
        </is>
      </c>
      <c r="C40" s="12" t="inlineStr">
        <is>
          <t>Unit</t>
        </is>
      </c>
      <c r="D40" s="13" t="inlineStr">
        <is>
          <t>Unit Cost</t>
        </is>
      </c>
      <c r="E40" s="13" t="inlineStr">
        <is>
          <t>Total</t>
        </is>
      </c>
    </row>
    <row r="41">
      <c r="A41" s="14" t="inlineStr">
        <is>
          <t>Architectural shingle roof, installed with underlayment</t>
        </is>
      </c>
      <c r="B41" s="15" t="n">
        <v>10</v>
      </c>
      <c r="C41" s="16" t="inlineStr">
        <is>
          <t>squares</t>
        </is>
      </c>
      <c r="D41" s="17" t="n">
        <v>480</v>
      </c>
      <c r="E41" s="18">
        <f>IF(B41="","",B41*D41)</f>
        <v/>
      </c>
    </row>
    <row r="42">
      <c r="A42" s="14" t="inlineStr">
        <is>
          <t>Ridge vent and flashing</t>
        </is>
      </c>
      <c r="B42" s="15" t="n">
        <v>1</v>
      </c>
      <c r="C42" s="16" t="inlineStr">
        <is>
          <t>lot</t>
        </is>
      </c>
      <c r="D42" s="17" t="n">
        <v>900</v>
      </c>
      <c r="E42" s="18">
        <f>IF(B42="","",B42*D42)</f>
        <v/>
      </c>
    </row>
    <row r="43">
      <c r="A43" s="14" t="inlineStr">
        <is>
          <t>Gutters and downspouts</t>
        </is>
      </c>
      <c r="B43" s="15" t="n">
        <v>120</v>
      </c>
      <c r="C43" s="16" t="inlineStr">
        <is>
          <t>lin ft</t>
        </is>
      </c>
      <c r="D43" s="17" t="n">
        <v>11</v>
      </c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4" t="inlineStr"/>
      <c r="B46" s="15" t="n"/>
      <c r="C46" s="16" t="inlineStr"/>
      <c r="D46" s="17" t="n"/>
      <c r="E46" s="18">
        <f>IF(B46="","",B46*D46)</f>
        <v/>
      </c>
    </row>
    <row r="47">
      <c r="A47" s="19" t="inlineStr">
        <is>
          <t>Roofing Subtotal</t>
        </is>
      </c>
      <c r="B47" s="20" t="n"/>
      <c r="C47" s="20" t="n"/>
      <c r="D47" s="20" t="n"/>
      <c r="E47" s="21">
        <f>SUM(E41:E46)</f>
        <v/>
      </c>
    </row>
    <row r="49">
      <c r="A49" s="12" t="inlineStr">
        <is>
          <t>Exterior</t>
        </is>
      </c>
      <c r="B49" s="12" t="inlineStr">
        <is>
          <t>Qty</t>
        </is>
      </c>
      <c r="C49" s="12" t="inlineStr">
        <is>
          <t>Unit</t>
        </is>
      </c>
      <c r="D49" s="13" t="inlineStr">
        <is>
          <t>Unit Cost</t>
        </is>
      </c>
      <c r="E49" s="13" t="inlineStr">
        <is>
          <t>Total</t>
        </is>
      </c>
    </row>
    <row r="50">
      <c r="A50" s="14" t="inlineStr">
        <is>
          <t>Windows (vinyl, double hung)</t>
        </is>
      </c>
      <c r="B50" s="15" t="n">
        <v>5</v>
      </c>
      <c r="C50" s="16" t="inlineStr">
        <is>
          <t>each</t>
        </is>
      </c>
      <c r="D50" s="17" t="n">
        <v>650</v>
      </c>
      <c r="E50" s="18">
        <f>IF(B50="","",B50*D50)</f>
        <v/>
      </c>
    </row>
    <row r="51">
      <c r="A51" s="14" t="inlineStr">
        <is>
          <t>Entry door, prehung</t>
        </is>
      </c>
      <c r="B51" s="15" t="n">
        <v>1</v>
      </c>
      <c r="C51" s="16" t="inlineStr">
        <is>
          <t>each</t>
        </is>
      </c>
      <c r="D51" s="17" t="n">
        <v>1800</v>
      </c>
      <c r="E51" s="18">
        <f>IF(B51="","",B51*D51)</f>
        <v/>
      </c>
    </row>
    <row r="52">
      <c r="A52" s="14" t="inlineStr">
        <is>
          <t>Sliding patio door (6 ft)</t>
        </is>
      </c>
      <c r="B52" s="15" t="n">
        <v>1</v>
      </c>
      <c r="C52" s="16" t="inlineStr">
        <is>
          <t>each</t>
        </is>
      </c>
      <c r="D52" s="17" t="n">
        <v>2000</v>
      </c>
      <c r="E52" s="18">
        <f>IF(B52="","",B52*D52)</f>
        <v/>
      </c>
    </row>
    <row r="53">
      <c r="A53" s="14" t="inlineStr">
        <is>
          <t>Housewrap and flashing tape</t>
        </is>
      </c>
      <c r="B53" s="15" t="n">
        <v>1080</v>
      </c>
      <c r="C53" s="16" t="inlineStr">
        <is>
          <t>sq ft</t>
        </is>
      </c>
      <c r="D53" s="17" t="n">
        <v>0.5</v>
      </c>
      <c r="E53" s="18">
        <f>IF(B53="","",B53*D53)</f>
        <v/>
      </c>
    </row>
    <row r="54">
      <c r="A54" s="14" t="inlineStr">
        <is>
          <t>Siding, installed</t>
        </is>
      </c>
      <c r="B54" s="15" t="n">
        <v>950</v>
      </c>
      <c r="C54" s="16" t="inlineStr">
        <is>
          <t>sq ft</t>
        </is>
      </c>
      <c r="D54" s="17" t="n">
        <v>8</v>
      </c>
      <c r="E54" s="18">
        <f>IF(B54="","",B54*D54)</f>
        <v/>
      </c>
    </row>
    <row r="55">
      <c r="A55" s="14" t="inlineStr">
        <is>
          <t>Soffit, fascia, and exterior trim</t>
        </is>
      </c>
      <c r="B55" s="15" t="n">
        <v>1</v>
      </c>
      <c r="C55" s="16" t="inlineStr">
        <is>
          <t>lot</t>
        </is>
      </c>
      <c r="D55" s="17" t="n">
        <v>2400</v>
      </c>
      <c r="E55" s="18">
        <f>IF(B55="","",B55*D55)</f>
        <v/>
      </c>
    </row>
    <row r="56">
      <c r="A56" s="14" t="inlineStr">
        <is>
          <t>Exterior paint</t>
        </is>
      </c>
      <c r="B56" s="15" t="n">
        <v>1</v>
      </c>
      <c r="C56" s="16" t="inlineStr">
        <is>
          <t>lot</t>
        </is>
      </c>
      <c r="D56" s="17" t="n">
        <v>2000</v>
      </c>
      <c r="E56" s="18">
        <f>IF(B56="","",B56*D56)</f>
        <v/>
      </c>
    </row>
    <row r="57">
      <c r="A57" s="14" t="inlineStr">
        <is>
          <t>Walkway and small patio (concrete)</t>
        </is>
      </c>
      <c r="B57" s="15" t="n">
        <v>1</v>
      </c>
      <c r="C57" s="16" t="inlineStr">
        <is>
          <t>lot</t>
        </is>
      </c>
      <c r="D57" s="17" t="n">
        <v>3000</v>
      </c>
      <c r="E57" s="18">
        <f>IF(B57="","",B57*D57)</f>
        <v/>
      </c>
    </row>
    <row r="58">
      <c r="A58" s="14" t="inlineStr"/>
      <c r="B58" s="15" t="n"/>
      <c r="C58" s="16" t="inlineStr"/>
      <c r="D58" s="17" t="n"/>
      <c r="E58" s="18">
        <f>IF(B58="","",B58*D58)</f>
        <v/>
      </c>
    </row>
    <row r="59">
      <c r="A59" s="14" t="inlineStr"/>
      <c r="B59" s="15" t="n"/>
      <c r="C59" s="16" t="inlineStr"/>
      <c r="D59" s="17" t="n"/>
      <c r="E59" s="18">
        <f>IF(B59="","",B59*D59)</f>
        <v/>
      </c>
    </row>
    <row r="60">
      <c r="A60" s="14" t="inlineStr"/>
      <c r="B60" s="15" t="n"/>
      <c r="C60" s="16" t="inlineStr"/>
      <c r="D60" s="17" t="n"/>
      <c r="E60" s="18">
        <f>IF(B60="","",B60*D60)</f>
        <v/>
      </c>
    </row>
    <row r="61">
      <c r="A61" s="19" t="inlineStr">
        <is>
          <t>Exterior Subtotal</t>
        </is>
      </c>
      <c r="B61" s="20" t="n"/>
      <c r="C61" s="20" t="n"/>
      <c r="D61" s="20" t="n"/>
      <c r="E61" s="21">
        <f>SUM(E50:E60)</f>
        <v/>
      </c>
    </row>
    <row r="63">
      <c r="A63" s="12" t="inlineStr">
        <is>
          <t>MEP Rough-In and Systems</t>
        </is>
      </c>
      <c r="B63" s="12" t="inlineStr">
        <is>
          <t>Qty</t>
        </is>
      </c>
      <c r="C63" s="12" t="inlineStr">
        <is>
          <t>Unit</t>
        </is>
      </c>
      <c r="D63" s="13" t="inlineStr">
        <is>
          <t>Unit Cost</t>
        </is>
      </c>
      <c r="E63" s="13" t="inlineStr">
        <is>
          <t>Total</t>
        </is>
      </c>
    </row>
    <row r="64">
      <c r="A64" s="14" t="inlineStr">
        <is>
          <t>Electrical rough-in, wiring, and devices</t>
        </is>
      </c>
      <c r="B64" s="15" t="n">
        <v>750</v>
      </c>
      <c r="C64" s="16" t="inlineStr">
        <is>
          <t>sq ft</t>
        </is>
      </c>
      <c r="D64" s="17" t="n">
        <v>8.5</v>
      </c>
      <c r="E64" s="18">
        <f>IF(B64="","",B64*D64)</f>
        <v/>
      </c>
    </row>
    <row r="65">
      <c r="A65" s="14" t="inlineStr">
        <is>
          <t>Subpanel (100 amp) and feeder</t>
        </is>
      </c>
      <c r="B65" s="15" t="n">
        <v>1</v>
      </c>
      <c r="C65" s="16" t="inlineStr">
        <is>
          <t>lot</t>
        </is>
      </c>
      <c r="D65" s="17" t="n">
        <v>2200</v>
      </c>
      <c r="E65" s="18">
        <f>IF(B65="","",B65*D65)</f>
        <v/>
      </c>
    </row>
    <row r="66">
      <c r="A66" s="14" t="inlineStr">
        <is>
          <t>Ductless mini-split (2 ton), installed</t>
        </is>
      </c>
      <c r="B66" s="15" t="n">
        <v>1</v>
      </c>
      <c r="C66" s="16" t="inlineStr">
        <is>
          <t>each</t>
        </is>
      </c>
      <c r="D66" s="17" t="n">
        <v>4200</v>
      </c>
      <c r="E66" s="18">
        <f>IF(B66="","",B66*D66)</f>
        <v/>
      </c>
    </row>
    <row r="67">
      <c r="A67" s="14" t="inlineStr">
        <is>
          <t>Plumbing rough-in and finish (kitchen, bath, laundry)</t>
        </is>
      </c>
      <c r="B67" s="15" t="n">
        <v>1</v>
      </c>
      <c r="C67" s="16" t="inlineStr">
        <is>
          <t>lot</t>
        </is>
      </c>
      <c r="D67" s="17" t="n">
        <v>9500</v>
      </c>
      <c r="E67" s="18">
        <f>IF(B67="","",B67*D67)</f>
        <v/>
      </c>
    </row>
    <row r="68">
      <c r="A68" s="14" t="inlineStr">
        <is>
          <t>Water heater (40 gallon)</t>
        </is>
      </c>
      <c r="B68" s="15" t="n">
        <v>1</v>
      </c>
      <c r="C68" s="16" t="inlineStr">
        <is>
          <t>each</t>
        </is>
      </c>
      <c r="D68" s="17" t="n">
        <v>1500</v>
      </c>
      <c r="E68" s="18">
        <f>IF(B68="","",B68*D68)</f>
        <v/>
      </c>
    </row>
    <row r="69">
      <c r="A69" s="14" t="inlineStr"/>
      <c r="B69" s="15" t="n"/>
      <c r="C69" s="16" t="inlineStr"/>
      <c r="D69" s="17" t="n"/>
      <c r="E69" s="18">
        <f>IF(B69="","",B69*D69)</f>
        <v/>
      </c>
    </row>
    <row r="70">
      <c r="A70" s="14" t="inlineStr"/>
      <c r="B70" s="15" t="n"/>
      <c r="C70" s="16" t="inlineStr"/>
      <c r="D70" s="17" t="n"/>
      <c r="E70" s="18">
        <f>IF(B70="","",B70*D70)</f>
        <v/>
      </c>
    </row>
    <row r="71">
      <c r="A71" s="14" t="inlineStr"/>
      <c r="B71" s="15" t="n"/>
      <c r="C71" s="16" t="inlineStr"/>
      <c r="D71" s="17" t="n"/>
      <c r="E71" s="18">
        <f>IF(B71="","",B71*D71)</f>
        <v/>
      </c>
    </row>
    <row r="72">
      <c r="A72" s="19" t="inlineStr">
        <is>
          <t>MEP Rough-In and Systems Subtotal</t>
        </is>
      </c>
      <c r="B72" s="20" t="n"/>
      <c r="C72" s="20" t="n"/>
      <c r="D72" s="20" t="n"/>
      <c r="E72" s="21">
        <f>SUM(E64:E71)</f>
        <v/>
      </c>
    </row>
    <row r="74">
      <c r="A74" s="12" t="inlineStr">
        <is>
          <t>Insulation and Drywall</t>
        </is>
      </c>
      <c r="B74" s="12" t="inlineStr">
        <is>
          <t>Qty</t>
        </is>
      </c>
      <c r="C74" s="12" t="inlineStr">
        <is>
          <t>Unit</t>
        </is>
      </c>
      <c r="D74" s="13" t="inlineStr">
        <is>
          <t>Unit Cost</t>
        </is>
      </c>
      <c r="E74" s="13" t="inlineStr">
        <is>
          <t>Total</t>
        </is>
      </c>
    </row>
    <row r="75">
      <c r="A75" s="14" t="inlineStr">
        <is>
          <t>Wall insulation (R-21 batt)</t>
        </is>
      </c>
      <c r="B75" s="15" t="n">
        <v>1080</v>
      </c>
      <c r="C75" s="16" t="inlineStr">
        <is>
          <t>sq ft</t>
        </is>
      </c>
      <c r="D75" s="17" t="n">
        <v>1.6</v>
      </c>
      <c r="E75" s="18">
        <f>IF(B75="","",B75*D75)</f>
        <v/>
      </c>
    </row>
    <row r="76">
      <c r="A76" s="14" t="inlineStr">
        <is>
          <t>Attic insulation (R-38 blown)</t>
        </is>
      </c>
      <c r="B76" s="15" t="n">
        <v>750</v>
      </c>
      <c r="C76" s="16" t="inlineStr">
        <is>
          <t>sq ft</t>
        </is>
      </c>
      <c r="D76" s="17" t="n">
        <v>1.9</v>
      </c>
      <c r="E76" s="18">
        <f>IF(B76="","",B76*D76)</f>
        <v/>
      </c>
    </row>
    <row r="77">
      <c r="A77" s="14" t="inlineStr">
        <is>
          <t>Drywall hang, tape, and finish</t>
        </is>
      </c>
      <c r="B77" s="15" t="n">
        <v>2600</v>
      </c>
      <c r="C77" s="16" t="inlineStr">
        <is>
          <t>sq ft</t>
        </is>
      </c>
      <c r="D77" s="17" t="n">
        <v>2.7</v>
      </c>
      <c r="E77" s="18">
        <f>IF(B77="","",B77*D77)</f>
        <v/>
      </c>
    </row>
    <row r="78">
      <c r="A78" s="14" t="inlineStr">
        <is>
          <t>Texture and primer</t>
        </is>
      </c>
      <c r="B78" s="15" t="n">
        <v>2600</v>
      </c>
      <c r="C78" s="16" t="inlineStr">
        <is>
          <t>sq ft</t>
        </is>
      </c>
      <c r="D78" s="17" t="n">
        <v>0.75</v>
      </c>
      <c r="E78" s="18">
        <f>IF(B78="","",B78*D78)</f>
        <v/>
      </c>
    </row>
    <row r="79">
      <c r="A79" s="14" t="inlineStr"/>
      <c r="B79" s="15" t="n"/>
      <c r="C79" s="16" t="inlineStr"/>
      <c r="D79" s="17" t="n"/>
      <c r="E79" s="18">
        <f>IF(B79="","",B79*D79)</f>
        <v/>
      </c>
    </row>
    <row r="80">
      <c r="A80" s="14" t="inlineStr"/>
      <c r="B80" s="15" t="n"/>
      <c r="C80" s="16" t="inlineStr"/>
      <c r="D80" s="17" t="n"/>
      <c r="E80" s="18">
        <f>IF(B80="","",B80*D80)</f>
        <v/>
      </c>
    </row>
    <row r="81">
      <c r="A81" s="14" t="inlineStr"/>
      <c r="B81" s="15" t="n"/>
      <c r="C81" s="16" t="inlineStr"/>
      <c r="D81" s="17" t="n"/>
      <c r="E81" s="18">
        <f>IF(B81="","",B81*D81)</f>
        <v/>
      </c>
    </row>
    <row r="82">
      <c r="A82" s="19" t="inlineStr">
        <is>
          <t>Insulation and Drywall Subtotal</t>
        </is>
      </c>
      <c r="B82" s="20" t="n"/>
      <c r="C82" s="20" t="n"/>
      <c r="D82" s="20" t="n"/>
      <c r="E82" s="21">
        <f>SUM(E75:E81)</f>
        <v/>
      </c>
    </row>
    <row r="84">
      <c r="A84" s="12" t="inlineStr">
        <is>
          <t>Interior Finishes</t>
        </is>
      </c>
      <c r="B84" s="12" t="inlineStr">
        <is>
          <t>Qty</t>
        </is>
      </c>
      <c r="C84" s="12" t="inlineStr">
        <is>
          <t>Unit</t>
        </is>
      </c>
      <c r="D84" s="13" t="inlineStr">
        <is>
          <t>Unit Cost</t>
        </is>
      </c>
      <c r="E84" s="13" t="inlineStr">
        <is>
          <t>Total</t>
        </is>
      </c>
    </row>
    <row r="85">
      <c r="A85" s="14" t="inlineStr">
        <is>
          <t>Flooring (LVP), installed</t>
        </is>
      </c>
      <c r="B85" s="15" t="n">
        <v>750</v>
      </c>
      <c r="C85" s="16" t="inlineStr">
        <is>
          <t>sq ft</t>
        </is>
      </c>
      <c r="D85" s="17" t="n">
        <v>6</v>
      </c>
      <c r="E85" s="18">
        <f>IF(B85="","",B85*D85)</f>
        <v/>
      </c>
    </row>
    <row r="86">
      <c r="A86" s="14" t="inlineStr">
        <is>
          <t>Bath tile and shower surround</t>
        </is>
      </c>
      <c r="B86" s="15" t="n">
        <v>1</v>
      </c>
      <c r="C86" s="16" t="inlineStr">
        <is>
          <t>lot</t>
        </is>
      </c>
      <c r="D86" s="17" t="n">
        <v>3200</v>
      </c>
      <c r="E86" s="18">
        <f>IF(B86="","",B86*D86)</f>
        <v/>
      </c>
    </row>
    <row r="87">
      <c r="A87" s="14" t="inlineStr">
        <is>
          <t>Interior doors, prehung</t>
        </is>
      </c>
      <c r="B87" s="15" t="n">
        <v>4</v>
      </c>
      <c r="C87" s="16" t="inlineStr">
        <is>
          <t>each</t>
        </is>
      </c>
      <c r="D87" s="17" t="n">
        <v>300</v>
      </c>
      <c r="E87" s="18">
        <f>IF(B87="","",B87*D87)</f>
        <v/>
      </c>
    </row>
    <row r="88">
      <c r="A88" s="14" t="inlineStr">
        <is>
          <t>Trim package (baseboard, casing) allowance</t>
        </is>
      </c>
      <c r="B88" s="15" t="n">
        <v>1</v>
      </c>
      <c r="C88" s="16" t="inlineStr">
        <is>
          <t>lot</t>
        </is>
      </c>
      <c r="D88" s="17" t="n">
        <v>2200</v>
      </c>
      <c r="E88" s="18">
        <f>IF(B88="","",B88*D88)</f>
        <v/>
      </c>
    </row>
    <row r="89">
      <c r="A89" s="14" t="inlineStr">
        <is>
          <t>Interior paint (two coats)</t>
        </is>
      </c>
      <c r="B89" s="15" t="n">
        <v>2600</v>
      </c>
      <c r="C89" s="16" t="inlineStr">
        <is>
          <t>sq ft</t>
        </is>
      </c>
      <c r="D89" s="17" t="n">
        <v>1.3</v>
      </c>
      <c r="E89" s="18">
        <f>IF(B89="","",B89*D89)</f>
        <v/>
      </c>
    </row>
    <row r="90">
      <c r="A90" s="14" t="inlineStr">
        <is>
          <t>Kitchen cabinets, installed</t>
        </is>
      </c>
      <c r="B90" s="15" t="n">
        <v>1</v>
      </c>
      <c r="C90" s="16" t="inlineStr">
        <is>
          <t>lot</t>
        </is>
      </c>
      <c r="D90" s="17" t="n">
        <v>7000</v>
      </c>
      <c r="E90" s="18">
        <f>IF(B90="","",B90*D90)</f>
        <v/>
      </c>
    </row>
    <row r="91">
      <c r="A91" s="14" t="inlineStr">
        <is>
          <t>Kitchen countertops (quartz)</t>
        </is>
      </c>
      <c r="B91" s="15" t="n">
        <v>28</v>
      </c>
      <c r="C91" s="16" t="inlineStr">
        <is>
          <t>sq ft</t>
        </is>
      </c>
      <c r="D91" s="17" t="n">
        <v>75</v>
      </c>
      <c r="E91" s="18">
        <f>IF(B91="","",B91*D91)</f>
        <v/>
      </c>
    </row>
    <row r="92">
      <c r="A92" s="14" t="inlineStr"/>
      <c r="B92" s="15" t="n"/>
      <c r="C92" s="16" t="inlineStr"/>
      <c r="D92" s="17" t="n"/>
      <c r="E92" s="18">
        <f>IF(B92="","",B92*D92)</f>
        <v/>
      </c>
    </row>
    <row r="93">
      <c r="A93" s="14" t="inlineStr"/>
      <c r="B93" s="15" t="n"/>
      <c r="C93" s="16" t="inlineStr"/>
      <c r="D93" s="17" t="n"/>
      <c r="E93" s="18">
        <f>IF(B93="","",B93*D93)</f>
        <v/>
      </c>
    </row>
    <row r="94">
      <c r="A94" s="14" t="inlineStr"/>
      <c r="B94" s="15" t="n"/>
      <c r="C94" s="16" t="inlineStr"/>
      <c r="D94" s="17" t="n"/>
      <c r="E94" s="18">
        <f>IF(B94="","",B94*D94)</f>
        <v/>
      </c>
    </row>
    <row r="95">
      <c r="A95" s="19" t="inlineStr">
        <is>
          <t>Interior Finishes Subtotal</t>
        </is>
      </c>
      <c r="B95" s="20" t="n"/>
      <c r="C95" s="20" t="n"/>
      <c r="D95" s="20" t="n"/>
      <c r="E95" s="21">
        <f>SUM(E85:E94)</f>
        <v/>
      </c>
    </row>
    <row r="97">
      <c r="A97" s="12" t="inlineStr">
        <is>
          <t>Fixtures and Appliances</t>
        </is>
      </c>
      <c r="B97" s="12" t="inlineStr">
        <is>
          <t>Qty</t>
        </is>
      </c>
      <c r="C97" s="12" t="inlineStr">
        <is>
          <t>Unit</t>
        </is>
      </c>
      <c r="D97" s="13" t="inlineStr">
        <is>
          <t>Unit Cost</t>
        </is>
      </c>
      <c r="E97" s="13" t="inlineStr">
        <is>
          <t>Total</t>
        </is>
      </c>
    </row>
    <row r="98">
      <c r="A98" s="14" t="inlineStr">
        <is>
          <t>Appliance package allowance (compact)</t>
        </is>
      </c>
      <c r="B98" s="15" t="n">
        <v>1</v>
      </c>
      <c r="C98" s="16" t="inlineStr">
        <is>
          <t>lot</t>
        </is>
      </c>
      <c r="D98" s="17" t="n">
        <v>4200</v>
      </c>
      <c r="E98" s="18">
        <f>IF(B98="","",B98*D98)</f>
        <v/>
      </c>
    </row>
    <row r="99">
      <c r="A99" s="14" t="inlineStr">
        <is>
          <t>Lighting fixtures allowance</t>
        </is>
      </c>
      <c r="B99" s="15" t="n">
        <v>1</v>
      </c>
      <c r="C99" s="16" t="inlineStr">
        <is>
          <t>lot</t>
        </is>
      </c>
      <c r="D99" s="17" t="n">
        <v>1800</v>
      </c>
      <c r="E99" s="18">
        <f>IF(B99="","",B99*D99)</f>
        <v/>
      </c>
    </row>
    <row r="100">
      <c r="A100" s="14" t="inlineStr">
        <is>
          <t>Plumbing fixtures allowance</t>
        </is>
      </c>
      <c r="B100" s="15" t="n">
        <v>1</v>
      </c>
      <c r="C100" s="16" t="inlineStr">
        <is>
          <t>lot</t>
        </is>
      </c>
      <c r="D100" s="17" t="n">
        <v>2800</v>
      </c>
      <c r="E100" s="18">
        <f>IF(B100="","",B100*D100)</f>
        <v/>
      </c>
    </row>
    <row r="101">
      <c r="A101" s="14" t="inlineStr">
        <is>
          <t>Door hardware and mirror allowance</t>
        </is>
      </c>
      <c r="B101" s="15" t="n">
        <v>1</v>
      </c>
      <c r="C101" s="16" t="inlineStr">
        <is>
          <t>lot</t>
        </is>
      </c>
      <c r="D101" s="17" t="n">
        <v>1200</v>
      </c>
      <c r="E101" s="18">
        <f>IF(B101="","",B101*D101)</f>
        <v/>
      </c>
    </row>
    <row r="102">
      <c r="A102" s="14" t="inlineStr"/>
      <c r="B102" s="15" t="n"/>
      <c r="C102" s="16" t="inlineStr"/>
      <c r="D102" s="17" t="n"/>
      <c r="E102" s="18">
        <f>IF(B102="","",B102*D102)</f>
        <v/>
      </c>
    </row>
    <row r="103">
      <c r="A103" s="14" t="inlineStr"/>
      <c r="B103" s="15" t="n"/>
      <c r="C103" s="16" t="inlineStr"/>
      <c r="D103" s="17" t="n"/>
      <c r="E103" s="18">
        <f>IF(B103="","",B103*D103)</f>
        <v/>
      </c>
    </row>
    <row r="104">
      <c r="A104" s="14" t="inlineStr"/>
      <c r="B104" s="15" t="n"/>
      <c r="C104" s="16" t="inlineStr"/>
      <c r="D104" s="17" t="n"/>
      <c r="E104" s="18">
        <f>IF(B104="","",B104*D104)</f>
        <v/>
      </c>
    </row>
    <row r="105">
      <c r="A105" s="19" t="inlineStr">
        <is>
          <t>Fixtures and Appliances Subtotal</t>
        </is>
      </c>
      <c r="B105" s="20" t="n"/>
      <c r="C105" s="20" t="n"/>
      <c r="D105" s="20" t="n"/>
      <c r="E105" s="21">
        <f>SUM(E98:E104)</f>
        <v/>
      </c>
    </row>
    <row r="107">
      <c r="A107" s="12" t="inlineStr">
        <is>
          <t>General Conditions</t>
        </is>
      </c>
      <c r="B107" s="12" t="inlineStr">
        <is>
          <t>Qty</t>
        </is>
      </c>
      <c r="C107" s="12" t="inlineStr">
        <is>
          <t>Unit</t>
        </is>
      </c>
      <c r="D107" s="13" t="inlineStr">
        <is>
          <t>Unit Cost</t>
        </is>
      </c>
      <c r="E107" s="13" t="inlineStr">
        <is>
          <t>Total</t>
        </is>
      </c>
    </row>
    <row r="108">
      <c r="A108" s="14" t="inlineStr">
        <is>
          <t>Builder's risk insurance</t>
        </is>
      </c>
      <c r="B108" s="15" t="n">
        <v>1</v>
      </c>
      <c r="C108" s="16" t="inlineStr">
        <is>
          <t>lot</t>
        </is>
      </c>
      <c r="D108" s="17" t="n">
        <v>1800</v>
      </c>
      <c r="E108" s="18">
        <f>IF(B108="","",B108*D108)</f>
        <v/>
      </c>
    </row>
    <row r="109">
      <c r="A109" s="14" t="inlineStr">
        <is>
          <t>Dumpster rental (20-yard)</t>
        </is>
      </c>
      <c r="B109" s="15" t="n">
        <v>3</v>
      </c>
      <c r="C109" s="16" t="inlineStr">
        <is>
          <t>each</t>
        </is>
      </c>
      <c r="D109" s="17" t="n">
        <v>550</v>
      </c>
      <c r="E109" s="18">
        <f>IF(B109="","",B109*D109)</f>
        <v/>
      </c>
    </row>
    <row r="110">
      <c r="A110" s="14" t="inlineStr">
        <is>
          <t>Final cleaning</t>
        </is>
      </c>
      <c r="B110" s="15" t="n">
        <v>1</v>
      </c>
      <c r="C110" s="16" t="inlineStr">
        <is>
          <t>lot</t>
        </is>
      </c>
      <c r="D110" s="17" t="n">
        <v>800</v>
      </c>
      <c r="E110" s="18">
        <f>IF(B110="","",B110*D110)</f>
        <v/>
      </c>
    </row>
    <row r="111">
      <c r="A111" s="14" t="inlineStr">
        <is>
          <t>Punch list and warranty reserve</t>
        </is>
      </c>
      <c r="B111" s="15" t="n">
        <v>1</v>
      </c>
      <c r="C111" s="16" t="inlineStr">
        <is>
          <t>lot</t>
        </is>
      </c>
      <c r="D111" s="17" t="n">
        <v>1800</v>
      </c>
      <c r="E111" s="18">
        <f>IF(B111="","",B111*D111)</f>
        <v/>
      </c>
    </row>
    <row r="112">
      <c r="A112" s="14" t="inlineStr"/>
      <c r="B112" s="15" t="n"/>
      <c r="C112" s="16" t="inlineStr"/>
      <c r="D112" s="17" t="n"/>
      <c r="E112" s="18">
        <f>IF(B112="","",B112*D112)</f>
        <v/>
      </c>
    </row>
    <row r="113">
      <c r="A113" s="14" t="inlineStr"/>
      <c r="B113" s="15" t="n"/>
      <c r="C113" s="16" t="inlineStr"/>
      <c r="D113" s="17" t="n"/>
      <c r="E113" s="18">
        <f>IF(B113="","",B113*D113)</f>
        <v/>
      </c>
    </row>
    <row r="114">
      <c r="A114" s="14" t="inlineStr"/>
      <c r="B114" s="15" t="n"/>
      <c r="C114" s="16" t="inlineStr"/>
      <c r="D114" s="17" t="n"/>
      <c r="E114" s="18">
        <f>IF(B114="","",B114*D114)</f>
        <v/>
      </c>
    </row>
    <row r="115">
      <c r="A115" s="19" t="inlineStr">
        <is>
          <t>General Conditions Subtotal</t>
        </is>
      </c>
      <c r="B115" s="20" t="n"/>
      <c r="C115" s="20" t="n"/>
      <c r="D115" s="20" t="n"/>
      <c r="E115" s="21">
        <f>SUM(E108:E114)</f>
        <v/>
      </c>
    </row>
    <row r="117">
      <c r="A117" s="22" t="inlineStr">
        <is>
          <t>Summary</t>
        </is>
      </c>
    </row>
    <row r="118">
      <c r="A118" s="23" t="inlineStr">
        <is>
          <t>Site Work and Foundation</t>
        </is>
      </c>
      <c r="E118" s="24">
        <f>E25</f>
        <v/>
      </c>
    </row>
    <row r="119">
      <c r="A119" s="23" t="inlineStr">
        <is>
          <t>Framing</t>
        </is>
      </c>
      <c r="E119" s="24">
        <f>E38</f>
        <v/>
      </c>
    </row>
    <row r="120">
      <c r="A120" s="23" t="inlineStr">
        <is>
          <t>Roofing</t>
        </is>
      </c>
      <c r="E120" s="24">
        <f>E47</f>
        <v/>
      </c>
    </row>
    <row r="121">
      <c r="A121" s="23" t="inlineStr">
        <is>
          <t>Exterior</t>
        </is>
      </c>
      <c r="E121" s="24">
        <f>E61</f>
        <v/>
      </c>
    </row>
    <row r="122">
      <c r="A122" s="23" t="inlineStr">
        <is>
          <t>MEP Rough-In and Systems</t>
        </is>
      </c>
      <c r="E122" s="24">
        <f>E72</f>
        <v/>
      </c>
    </row>
    <row r="123">
      <c r="A123" s="23" t="inlineStr">
        <is>
          <t>Insulation and Drywall</t>
        </is>
      </c>
      <c r="E123" s="24">
        <f>E82</f>
        <v/>
      </c>
    </row>
    <row r="124">
      <c r="A124" s="23" t="inlineStr">
        <is>
          <t>Interior Finishes</t>
        </is>
      </c>
      <c r="E124" s="24">
        <f>E95</f>
        <v/>
      </c>
    </row>
    <row r="125">
      <c r="A125" s="23" t="inlineStr">
        <is>
          <t>Fixtures and Appliances</t>
        </is>
      </c>
      <c r="E125" s="24">
        <f>E105</f>
        <v/>
      </c>
    </row>
    <row r="126">
      <c r="A126" s="23" t="inlineStr">
        <is>
          <t>General Conditions</t>
        </is>
      </c>
      <c r="E126" s="24">
        <f>E115</f>
        <v/>
      </c>
    </row>
    <row r="127">
      <c r="A127" s="7" t="inlineStr">
        <is>
          <t>Direct Cost Subtotal</t>
        </is>
      </c>
      <c r="E127" s="25">
        <f>E25+E38+E47+E61+E72+E82+E95+E105+E115</f>
        <v/>
      </c>
    </row>
    <row r="128">
      <c r="A128" s="23" t="inlineStr">
        <is>
          <t>Overhead</t>
        </is>
      </c>
      <c r="D128" s="26" t="n">
        <v>0.12</v>
      </c>
      <c r="E128" s="24">
        <f>E127*D128</f>
        <v/>
      </c>
    </row>
    <row r="129">
      <c r="A129" s="23" t="inlineStr">
        <is>
          <t>Profit (on direct cost + overhead)</t>
        </is>
      </c>
      <c r="D129" s="26" t="n">
        <v>0.12</v>
      </c>
      <c r="E129" s="24">
        <f>(E127+E128)*D129</f>
        <v/>
      </c>
    </row>
    <row r="130">
      <c r="A130" s="27" t="inlineStr">
        <is>
          <t>TOTAL ESTIMATE</t>
        </is>
      </c>
      <c r="B130" s="28" t="n"/>
      <c r="C130" s="28" t="n"/>
      <c r="D130" s="28" t="n"/>
      <c r="E130" s="29">
        <f>E127+E128+E129</f>
        <v/>
      </c>
    </row>
    <row r="132">
      <c r="A132" s="7" t="inlineStr">
        <is>
          <t>Scope of work</t>
        </is>
      </c>
    </row>
    <row r="133" ht="15" customHeight="1">
      <c r="A133" s="30" t="inlineStr">
        <is>
          <t>[Describe the work included in this estimate.]</t>
        </is>
      </c>
    </row>
    <row r="135">
      <c r="A135" s="7" t="inlineStr">
        <is>
          <t>Exclusions</t>
        </is>
      </c>
    </row>
    <row r="136" ht="30" customHeight="1">
      <c r="A136" s="30" t="inlineStr">
        <is>
          <t>[List anything not included, such as permits, repairs to hidden conditions, or work by others.]</t>
        </is>
      </c>
    </row>
    <row r="138">
      <c r="A138" s="7" t="inlineStr">
        <is>
          <t>Timeline</t>
        </is>
      </c>
    </row>
    <row r="139" ht="15" customHeight="1">
      <c r="A139" s="30" t="inlineStr">
        <is>
          <t>Estimated [X] working days from start, weather and inspections permitting.</t>
        </is>
      </c>
    </row>
    <row r="141">
      <c r="A141" s="7" t="inlineStr">
        <is>
          <t>Payment terms</t>
        </is>
      </c>
    </row>
    <row r="142" ht="15" customHeight="1">
      <c r="A142" s="30" t="inlineStr">
        <is>
          <t>50% deposit at scheduling, 50% due at completion.</t>
        </is>
      </c>
    </row>
    <row r="144">
      <c r="A144" s="7" t="inlineStr">
        <is>
          <t>Warranty</t>
        </is>
      </c>
    </row>
    <row r="145" ht="15" customHeight="1">
      <c r="A145" s="30" t="inlineStr">
        <is>
          <t>1-year workmanship warranty. Manufacturer warranties apply to materials.</t>
        </is>
      </c>
    </row>
    <row r="147">
      <c r="A147" s="7" t="inlineStr">
        <is>
          <t>License and insurance</t>
        </is>
      </c>
    </row>
    <row r="148" ht="15" customHeight="1">
      <c r="A148" s="30" t="inlineStr">
        <is>
          <t>License #[number]. Insured by [carrier], policy #[number].</t>
        </is>
      </c>
    </row>
    <row r="150">
      <c r="A150" s="23" t="inlineStr">
        <is>
          <t>Customer signature: ______________________________</t>
        </is>
      </c>
      <c r="D150" s="23" t="inlineStr">
        <is>
          <t>Date: ____________</t>
        </is>
      </c>
    </row>
    <row r="152">
      <c r="A152" s="31" t="inlineStr">
        <is>
          <t>Template by Projul · projul.com</t>
        </is>
      </c>
    </row>
  </sheetData>
  <mergeCells count="8">
    <mergeCell ref="A148:E148"/>
    <mergeCell ref="A139:E139"/>
    <mergeCell ref="A10:E10"/>
    <mergeCell ref="A142:E142"/>
    <mergeCell ref="A1:E1"/>
    <mergeCell ref="A133:E133"/>
    <mergeCell ref="A145:E145"/>
    <mergeCell ref="A136:E136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2026-11-01T04:11:16Z</dcterms:created>
  <dcterms:modified xsi:type="dcterms:W3CDTF">2026-11-01T04:11:16Z</dcterms:modified>
</cp:coreProperties>
</file>