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New Inground Pool Construction" sheetId="2" state="visible" r:id="rId2"/>
    <sheet name="Pool Renovation and Remodel" sheetId="3" state="visible" r:id="rId3"/>
    <sheet name="Pre-Fabricated Hot Tub" sheetId="4" state="visible" r:id="rId4"/>
    <sheet name="Custom Built-In Spa" sheetId="5" state="visible" r:id="rId5"/>
  </sheets>
  <definedNames>
    <definedName name="_xlnm.Print_Area" localSheetId="1">'New Inground Pool Construction'!$A$1:$E$146</definedName>
    <definedName name="_xlnm.Print_Area" localSheetId="2">'Pool Renovation and Remodel'!$A$1:$E$68</definedName>
    <definedName name="_xlnm.Print_Area" localSheetId="3">'Pre-Fabricated Hot Tub'!$A$1:$E$53</definedName>
    <definedName name="_xlnm.Print_Area" localSheetId="4">'Custom Built-In Spa'!$A$1:$E$58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Pool and Spa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New Inground Pool Construction: New Inground Pool Construction</t>
        </is>
      </c>
    </row>
    <row r="7">
      <c r="B7" s="4" t="inlineStr">
        <is>
          <t xml:space="preserve">  •  Pool Renovation and Remodel: Pool Renovation and Remodel</t>
        </is>
      </c>
    </row>
    <row r="8">
      <c r="B8" s="4" t="inlineStr">
        <is>
          <t xml:space="preserve">  •  Pre-Fabricated Hot Tub: Pre-Fabricated Hot Tub Installation</t>
        </is>
      </c>
    </row>
    <row r="9">
      <c r="B9" s="4" t="inlineStr">
        <is>
          <t xml:space="preserve">  •  Custom Built-In Spa: Custom Built-In Spa</t>
        </is>
      </c>
    </row>
    <row r="10">
      <c r="B10" s="4" t="inlineStr"/>
    </row>
    <row r="11">
      <c r="B11" s="3" t="inlineStr">
        <is>
          <t>How to use:</t>
        </is>
      </c>
    </row>
    <row r="12">
      <c r="B12" s="4" t="inlineStr">
        <is>
          <t xml:space="preserve">  1.  Pick the tab that matches the job, then right-click the tab &gt; Move or Copy &gt; Create a copy, so you keep a clean original.</t>
        </is>
      </c>
    </row>
    <row r="13">
      <c r="B13" s="4" t="inlineStr">
        <is>
          <t xml:space="preserve">  2.  Fill in your company and customer details, the estimate date, and how long the price is valid.</t>
        </is>
      </c>
    </row>
    <row r="14">
      <c r="B14" s="4" t="inlineStr">
        <is>
          <t xml:space="preserve">  3.  Edit the light-yellow cells: quantities, unit costs, overhead %, and profit %. Everything else calculates itself.</t>
        </is>
      </c>
    </row>
    <row r="15">
      <c r="B15" s="4" t="inlineStr">
        <is>
          <t xml:space="preserve">  4.  Use the blank rows in each section to add line items. Totals pick them up automatically.</t>
        </is>
      </c>
    </row>
    <row r="16">
      <c r="B16" s="4" t="inlineStr">
        <is>
          <t xml:space="preserve">  5.  Update the scope, exclusions, and terms at the bottom, then File &gt; Save As PDF to send it.</t>
        </is>
      </c>
    </row>
    <row r="17">
      <c r="B17" s="4" t="inlineStr"/>
    </row>
    <row r="18">
      <c r="B18" s="3" t="inlineStr">
        <is>
          <t>About the numbers:</t>
        </is>
      </c>
    </row>
    <row r="19">
      <c r="B19" s="4" t="inlineStr">
        <is>
          <t xml:space="preserve">  Example prices are mid-range U.S. figures for 2026. Replace them with your supplier pricing and your crew's real labor rates.</t>
        </is>
      </c>
    </row>
    <row r="20">
      <c r="B20" s="4" t="inlineStr">
        <is>
          <t xml:space="preserve">  Profit is calculated on direct cost plus overhead. Overhead and profit percentages are inputs on each tab.</t>
        </is>
      </c>
    </row>
    <row r="21">
      <c r="B21" s="4" t="inlineStr"/>
    </row>
    <row r="22">
      <c r="B22" s="4" t="inlineStr">
        <is>
          <t>Google Sheets: File &gt; Import &gt; Upload this file. Formulas carry over.</t>
        </is>
      </c>
    </row>
    <row r="23">
      <c r="B23" s="4" t="inlineStr"/>
    </row>
    <row r="24">
      <c r="B24" s="4" t="inlineStr">
        <is>
          <t>Tired of spreadsheets? Projul builds, sends, and tracks estimates from your phone,</t>
        </is>
      </c>
    </row>
    <row r="25">
      <c r="B25" s="4" t="inlineStr">
        <is>
          <t>with e-signatures and one-click conversion to jobs and invoices.</t>
        </is>
      </c>
    </row>
    <row r="26">
      <c r="B26" s="4" t="inlineStr">
        <is>
          <t>Learn more: https://projul.com/blog/free-pool-spa-estimate-templates/?utm_source=template&amp;utm_medium=xlsx&amp;utm_campaign=pool-spa-estimate-templates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4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Pool and Spa Estimate: New Inground Pool Construction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standard residential inground pool project. The example uses a 16x32 gunite pool with basic features. Adjust the dimensions, materials, and pricing for your specific project.</t>
        </is>
      </c>
    </row>
    <row r="12">
      <c r="A12" s="12" t="inlineStr">
        <is>
          <t>Excavation and Site Work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Site survey and layout</t>
        </is>
      </c>
      <c r="B13" s="15" t="n">
        <v>1</v>
      </c>
      <c r="C13" s="16" t="inlineStr">
        <is>
          <t>each</t>
        </is>
      </c>
      <c r="D13" s="17" t="n">
        <v>400</v>
      </c>
      <c r="E13" s="18">
        <f>IF(B13="","",B13*D13)</f>
        <v/>
      </c>
    </row>
    <row r="14">
      <c r="A14" s="14" t="inlineStr">
        <is>
          <t>Excavation (16x32 pool, 3.5ft to 8ft depth)</t>
        </is>
      </c>
      <c r="B14" s="15" t="n">
        <v>1</v>
      </c>
      <c r="C14" s="16" t="inlineStr">
        <is>
          <t>lump sum</t>
        </is>
      </c>
      <c r="D14" s="17" t="n">
        <v>4500</v>
      </c>
      <c r="E14" s="18">
        <f>IF(B14="","",B14*D14)</f>
        <v/>
      </c>
    </row>
    <row r="15">
      <c r="A15" s="14" t="inlineStr">
        <is>
          <t>Soil hauling and disposal</t>
        </is>
      </c>
      <c r="B15" s="15" t="n">
        <v>8</v>
      </c>
      <c r="C15" s="16" t="inlineStr">
        <is>
          <t>load</t>
        </is>
      </c>
      <c r="D15" s="17" t="n">
        <v>350</v>
      </c>
      <c r="E15" s="18">
        <f>IF(B15="","",B15*D15)</f>
        <v/>
      </c>
    </row>
    <row r="16">
      <c r="A16" s="14" t="inlineStr">
        <is>
          <t>Backfill and grading</t>
        </is>
      </c>
      <c r="B16" s="15" t="n">
        <v>1</v>
      </c>
      <c r="C16" s="16" t="inlineStr">
        <is>
          <t>lump sum</t>
        </is>
      </c>
      <c r="D16" s="17" t="n">
        <v>1200</v>
      </c>
      <c r="E16" s="18">
        <f>IF(B16="","",B16*D16)</f>
        <v/>
      </c>
    </row>
    <row r="17">
      <c r="A17" s="14" t="inlineStr">
        <is>
          <t>Erosion control and silt fence</t>
        </is>
      </c>
      <c r="B17" s="15" t="n">
        <v>120</v>
      </c>
      <c r="C17" s="16" t="inlineStr">
        <is>
          <t>linear ft</t>
        </is>
      </c>
      <c r="D17" s="17" t="n">
        <v>3.5</v>
      </c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9" t="inlineStr">
        <is>
          <t>Excavation and Site Work Subtotal</t>
        </is>
      </c>
      <c r="B21" s="20" t="n"/>
      <c r="C21" s="20" t="n"/>
      <c r="D21" s="20" t="n"/>
      <c r="E21" s="21">
        <f>SUM(E13:E20)</f>
        <v/>
      </c>
    </row>
    <row r="23">
      <c r="A23" s="12" t="inlineStr">
        <is>
          <t>Shell Construction (Gunite/Shotcrete)</t>
        </is>
      </c>
      <c r="B23" s="12" t="inlineStr">
        <is>
          <t>Qty</t>
        </is>
      </c>
      <c r="C23" s="12" t="inlineStr">
        <is>
          <t>Unit</t>
        </is>
      </c>
      <c r="D23" s="13" t="inlineStr">
        <is>
          <t>Unit Cost</t>
        </is>
      </c>
      <c r="E23" s="13" t="inlineStr">
        <is>
          <t>Total</t>
        </is>
      </c>
    </row>
    <row r="24">
      <c r="A24" s="14" t="inlineStr">
        <is>
          <t>Steel rebar grid (#3 rebar, 12" on center)</t>
        </is>
      </c>
      <c r="B24" s="15" t="n">
        <v>700</v>
      </c>
      <c r="C24" s="16" t="inlineStr">
        <is>
          <t>sq ft</t>
        </is>
      </c>
      <c r="D24" s="17" t="n">
        <v>4.25</v>
      </c>
      <c r="E24" s="18">
        <f>IF(B24="","",B24*D24)</f>
        <v/>
      </c>
    </row>
    <row r="25">
      <c r="A25" s="14" t="inlineStr">
        <is>
          <t>Gunite/shotcrete application</t>
        </is>
      </c>
      <c r="B25" s="15" t="n">
        <v>700</v>
      </c>
      <c r="C25" s="16" t="inlineStr">
        <is>
          <t>sq ft</t>
        </is>
      </c>
      <c r="D25" s="17" t="n">
        <v>12</v>
      </c>
      <c r="E25" s="18">
        <f>IF(B25="","",B25*D25)</f>
        <v/>
      </c>
    </row>
    <row r="26">
      <c r="A26" s="14" t="inlineStr">
        <is>
          <t>Pool shaping and finishing</t>
        </is>
      </c>
      <c r="B26" s="15" t="n">
        <v>1</v>
      </c>
      <c r="C26" s="16" t="inlineStr">
        <is>
          <t>lump sum</t>
        </is>
      </c>
      <c r="D26" s="17" t="n">
        <v>2500</v>
      </c>
      <c r="E26" s="18">
        <f>IF(B26="","",B26*D26)</f>
        <v/>
      </c>
    </row>
    <row r="27">
      <c r="A27" s="14" t="inlineStr">
        <is>
          <t>Waterline tile (6" band)</t>
        </is>
      </c>
      <c r="B27" s="15" t="n">
        <v>96</v>
      </c>
      <c r="C27" s="16" t="inlineStr">
        <is>
          <t>linear ft</t>
        </is>
      </c>
      <c r="D27" s="17" t="n">
        <v>18</v>
      </c>
      <c r="E27" s="18">
        <f>IF(B27="","",B27*D27)</f>
        <v/>
      </c>
    </row>
    <row r="28">
      <c r="A28" s="14" t="inlineStr">
        <is>
          <t>Interior finish (white plaster)</t>
        </is>
      </c>
      <c r="B28" s="15" t="n">
        <v>700</v>
      </c>
      <c r="C28" s="16" t="inlineStr">
        <is>
          <t>sq ft</t>
        </is>
      </c>
      <c r="D28" s="17" t="n">
        <v>8.5</v>
      </c>
      <c r="E28" s="18">
        <f>IF(B28="","",B28*D28)</f>
        <v/>
      </c>
    </row>
    <row r="29">
      <c r="A29" s="14" t="inlineStr">
        <is>
          <t>Coping (precast concrete)</t>
        </is>
      </c>
      <c r="B29" s="15" t="n">
        <v>96</v>
      </c>
      <c r="C29" s="16" t="inlineStr">
        <is>
          <t>linear ft</t>
        </is>
      </c>
      <c r="D29" s="17" t="n">
        <v>28</v>
      </c>
      <c r="E29" s="18">
        <f>IF(B29="","",B29*D29)</f>
        <v/>
      </c>
    </row>
    <row r="30">
      <c r="A30" s="14" t="inlineStr"/>
      <c r="B30" s="15" t="n"/>
      <c r="C30" s="16" t="inlineStr"/>
      <c r="D30" s="17" t="n"/>
      <c r="E30" s="18">
        <f>IF(B30="","",B30*D30)</f>
        <v/>
      </c>
    </row>
    <row r="31">
      <c r="A31" s="14" t="inlineStr"/>
      <c r="B31" s="15" t="n"/>
      <c r="C31" s="16" t="inlineStr"/>
      <c r="D31" s="17" t="n"/>
      <c r="E31" s="18">
        <f>IF(B31="","",B31*D31)</f>
        <v/>
      </c>
    </row>
    <row r="32">
      <c r="A32" s="14" t="inlineStr"/>
      <c r="B32" s="15" t="n"/>
      <c r="C32" s="16" t="inlineStr"/>
      <c r="D32" s="17" t="n"/>
      <c r="E32" s="18">
        <f>IF(B32="","",B32*D32)</f>
        <v/>
      </c>
    </row>
    <row r="33">
      <c r="A33" s="19" t="inlineStr">
        <is>
          <t>Shell Construction (Gunite/Shotcrete) Subtotal</t>
        </is>
      </c>
      <c r="B33" s="20" t="n"/>
      <c r="C33" s="20" t="n"/>
      <c r="D33" s="20" t="n"/>
      <c r="E33" s="21">
        <f>SUM(E24:E32)</f>
        <v/>
      </c>
    </row>
    <row r="35">
      <c r="A35" s="12" t="inlineStr">
        <is>
          <t>Plumbing</t>
        </is>
      </c>
      <c r="B35" s="12" t="inlineStr">
        <is>
          <t>Qty</t>
        </is>
      </c>
      <c r="C35" s="12" t="inlineStr">
        <is>
          <t>Unit</t>
        </is>
      </c>
      <c r="D35" s="13" t="inlineStr">
        <is>
          <t>Unit Cost</t>
        </is>
      </c>
      <c r="E35" s="13" t="inlineStr">
        <is>
          <t>Total</t>
        </is>
      </c>
    </row>
    <row r="36">
      <c r="A36" s="14" t="inlineStr">
        <is>
          <t>Main drain assembly (dual drain, VGB compliant)</t>
        </is>
      </c>
      <c r="B36" s="15" t="n">
        <v>1</v>
      </c>
      <c r="C36" s="16" t="inlineStr">
        <is>
          <t>each</t>
        </is>
      </c>
      <c r="D36" s="17" t="n">
        <v>450</v>
      </c>
      <c r="E36" s="18">
        <f>IF(B36="","",B36*D36)</f>
        <v/>
      </c>
    </row>
    <row r="37">
      <c r="A37" s="14" t="inlineStr">
        <is>
          <t>Return fittings</t>
        </is>
      </c>
      <c r="B37" s="15" t="n">
        <v>4</v>
      </c>
      <c r="C37" s="16" t="inlineStr">
        <is>
          <t>each</t>
        </is>
      </c>
      <c r="D37" s="17" t="n">
        <v>85</v>
      </c>
      <c r="E37" s="18">
        <f>IF(B37="","",B37*D37)</f>
        <v/>
      </c>
    </row>
    <row r="38">
      <c r="A38" s="14" t="inlineStr">
        <is>
          <t>Skimmer assembly</t>
        </is>
      </c>
      <c r="B38" s="15" t="n">
        <v>2</v>
      </c>
      <c r="C38" s="16" t="inlineStr">
        <is>
          <t>each</t>
        </is>
      </c>
      <c r="D38" s="17" t="n">
        <v>275</v>
      </c>
      <c r="E38" s="18">
        <f>IF(B38="","",B38*D38)</f>
        <v/>
      </c>
    </row>
    <row r="39">
      <c r="A39" s="14" t="inlineStr">
        <is>
          <t>PVC plumbing (2" schedule 40)</t>
        </is>
      </c>
      <c r="B39" s="15" t="n">
        <v>180</v>
      </c>
      <c r="C39" s="16" t="inlineStr">
        <is>
          <t>linear ft</t>
        </is>
      </c>
      <c r="D39" s="17" t="n">
        <v>6.5</v>
      </c>
      <c r="E39" s="18">
        <f>IF(B39="","",B39*D39)</f>
        <v/>
      </c>
    </row>
    <row r="40">
      <c r="A40" s="14" t="inlineStr">
        <is>
          <t>Plumbing labor</t>
        </is>
      </c>
      <c r="B40" s="15" t="n">
        <v>16</v>
      </c>
      <c r="C40" s="16" t="inlineStr">
        <is>
          <t>hours</t>
        </is>
      </c>
      <c r="D40" s="17" t="n">
        <v>85</v>
      </c>
      <c r="E40" s="18">
        <f>IF(B40="","",B40*D40)</f>
        <v/>
      </c>
    </row>
    <row r="41">
      <c r="A41" s="14" t="inlineStr">
        <is>
          <t>Pressure test</t>
        </is>
      </c>
      <c r="B41" s="15" t="n">
        <v>1</v>
      </c>
      <c r="C41" s="16" t="inlineStr">
        <is>
          <t>each</t>
        </is>
      </c>
      <c r="D41" s="17" t="n">
        <v>200</v>
      </c>
      <c r="E41" s="18">
        <f>IF(B41="","",B41*D41)</f>
        <v/>
      </c>
    </row>
    <row r="42">
      <c r="A42" s="14" t="inlineStr"/>
      <c r="B42" s="15" t="n"/>
      <c r="C42" s="16" t="inlineStr"/>
      <c r="D42" s="17" t="n"/>
      <c r="E42" s="18">
        <f>IF(B42="","",B42*D42)</f>
        <v/>
      </c>
    </row>
    <row r="43">
      <c r="A43" s="14" t="inlineStr"/>
      <c r="B43" s="15" t="n"/>
      <c r="C43" s="16" t="inlineStr"/>
      <c r="D43" s="17" t="n"/>
      <c r="E43" s="18">
        <f>IF(B43="","",B43*D43)</f>
        <v/>
      </c>
    </row>
    <row r="44">
      <c r="A44" s="14" t="inlineStr"/>
      <c r="B44" s="15" t="n"/>
      <c r="C44" s="16" t="inlineStr"/>
      <c r="D44" s="17" t="n"/>
      <c r="E44" s="18">
        <f>IF(B44="","",B44*D44)</f>
        <v/>
      </c>
    </row>
    <row r="45">
      <c r="A45" s="19" t="inlineStr">
        <is>
          <t>Plumbing Subtotal</t>
        </is>
      </c>
      <c r="B45" s="20" t="n"/>
      <c r="C45" s="20" t="n"/>
      <c r="D45" s="20" t="n"/>
      <c r="E45" s="21">
        <f>SUM(E36:E44)</f>
        <v/>
      </c>
    </row>
    <row r="47">
      <c r="A47" s="12" t="inlineStr">
        <is>
          <t>Electrical</t>
        </is>
      </c>
      <c r="B47" s="12" t="inlineStr">
        <is>
          <t>Qty</t>
        </is>
      </c>
      <c r="C47" s="12" t="inlineStr">
        <is>
          <t>Unit</t>
        </is>
      </c>
      <c r="D47" s="13" t="inlineStr">
        <is>
          <t>Unit Cost</t>
        </is>
      </c>
      <c r="E47" s="13" t="inlineStr">
        <is>
          <t>Total</t>
        </is>
      </c>
    </row>
    <row r="48">
      <c r="A48" s="14" t="inlineStr">
        <is>
          <t>Equipment bonding and grounding</t>
        </is>
      </c>
      <c r="B48" s="15" t="n">
        <v>1</v>
      </c>
      <c r="C48" s="16" t="inlineStr">
        <is>
          <t>lump sum</t>
        </is>
      </c>
      <c r="D48" s="17" t="n">
        <v>800</v>
      </c>
      <c r="E48" s="18">
        <f>IF(B48="","",B48*D48)</f>
        <v/>
      </c>
    </row>
    <row r="49">
      <c r="A49" s="14" t="inlineStr">
        <is>
          <t>Sub-panel installation (60A)</t>
        </is>
      </c>
      <c r="B49" s="15" t="n">
        <v>1</v>
      </c>
      <c r="C49" s="16" t="inlineStr">
        <is>
          <t>each</t>
        </is>
      </c>
      <c r="D49" s="17" t="n">
        <v>1200</v>
      </c>
      <c r="E49" s="18">
        <f>IF(B49="","",B49*D49)</f>
        <v/>
      </c>
    </row>
    <row r="50">
      <c r="A50" s="14" t="inlineStr">
        <is>
          <t>Wiring to pump, heater, and lights</t>
        </is>
      </c>
      <c r="B50" s="15" t="n">
        <v>1</v>
      </c>
      <c r="C50" s="16" t="inlineStr">
        <is>
          <t>lump sum</t>
        </is>
      </c>
      <c r="D50" s="17" t="n">
        <v>1800</v>
      </c>
      <c r="E50" s="18">
        <f>IF(B50="","",B50*D50)</f>
        <v/>
      </c>
    </row>
    <row r="51">
      <c r="A51" s="14" t="inlineStr">
        <is>
          <t>GFI protection</t>
        </is>
      </c>
      <c r="B51" s="15" t="n">
        <v>2</v>
      </c>
      <c r="C51" s="16" t="inlineStr">
        <is>
          <t>each</t>
        </is>
      </c>
      <c r="D51" s="17" t="n">
        <v>125</v>
      </c>
      <c r="E51" s="18">
        <f>IF(B51="","",B51*D51)</f>
        <v/>
      </c>
    </row>
    <row r="52">
      <c r="A52" s="14" t="inlineStr">
        <is>
          <t>LED pool lights (color-changing)</t>
        </is>
      </c>
      <c r="B52" s="15" t="n">
        <v>2</v>
      </c>
      <c r="C52" s="16" t="inlineStr">
        <is>
          <t>each</t>
        </is>
      </c>
      <c r="D52" s="17" t="n">
        <v>650</v>
      </c>
      <c r="E52" s="18">
        <f>IF(B52="","",B52*D52)</f>
        <v/>
      </c>
    </row>
    <row r="53">
      <c r="A53" s="14" t="inlineStr">
        <is>
          <t>Light niche installation</t>
        </is>
      </c>
      <c r="B53" s="15" t="n">
        <v>2</v>
      </c>
      <c r="C53" s="16" t="inlineStr">
        <is>
          <t>each</t>
        </is>
      </c>
      <c r="D53" s="17" t="n">
        <v>175</v>
      </c>
      <c r="E53" s="18">
        <f>IF(B53="","",B53*D53)</f>
        <v/>
      </c>
    </row>
    <row r="54">
      <c r="A54" s="14" t="inlineStr">
        <is>
          <t>Electrical permit</t>
        </is>
      </c>
      <c r="B54" s="15" t="n">
        <v>1</v>
      </c>
      <c r="C54" s="16" t="inlineStr">
        <is>
          <t>each</t>
        </is>
      </c>
      <c r="D54" s="17" t="n">
        <v>250</v>
      </c>
      <c r="E54" s="18">
        <f>IF(B54="","",B54*D54)</f>
        <v/>
      </c>
    </row>
    <row r="55">
      <c r="A55" s="14" t="inlineStr"/>
      <c r="B55" s="15" t="n"/>
      <c r="C55" s="16" t="inlineStr"/>
      <c r="D55" s="17" t="n"/>
      <c r="E55" s="18">
        <f>IF(B55="","",B55*D55)</f>
        <v/>
      </c>
    </row>
    <row r="56">
      <c r="A56" s="14" t="inlineStr"/>
      <c r="B56" s="15" t="n"/>
      <c r="C56" s="16" t="inlineStr"/>
      <c r="D56" s="17" t="n"/>
      <c r="E56" s="18">
        <f>IF(B56="","",B56*D56)</f>
        <v/>
      </c>
    </row>
    <row r="57">
      <c r="A57" s="14" t="inlineStr"/>
      <c r="B57" s="15" t="n"/>
      <c r="C57" s="16" t="inlineStr"/>
      <c r="D57" s="17" t="n"/>
      <c r="E57" s="18">
        <f>IF(B57="","",B57*D57)</f>
        <v/>
      </c>
    </row>
    <row r="58">
      <c r="A58" s="19" t="inlineStr">
        <is>
          <t>Electrical Subtotal</t>
        </is>
      </c>
      <c r="B58" s="20" t="n"/>
      <c r="C58" s="20" t="n"/>
      <c r="D58" s="20" t="n"/>
      <c r="E58" s="21">
        <f>SUM(E48:E57)</f>
        <v/>
      </c>
    </row>
    <row r="60">
      <c r="A60" s="12" t="inlineStr">
        <is>
          <t>Equipment</t>
        </is>
      </c>
      <c r="B60" s="12" t="inlineStr">
        <is>
          <t>Qty</t>
        </is>
      </c>
      <c r="C60" s="12" t="inlineStr">
        <is>
          <t>Unit</t>
        </is>
      </c>
      <c r="D60" s="13" t="inlineStr">
        <is>
          <t>Unit Cost</t>
        </is>
      </c>
      <c r="E60" s="13" t="inlineStr">
        <is>
          <t>Total</t>
        </is>
      </c>
    </row>
    <row r="61">
      <c r="A61" s="14" t="inlineStr">
        <is>
          <t>Variable speed pump (2.0 HP)</t>
        </is>
      </c>
      <c r="B61" s="15" t="n">
        <v>1</v>
      </c>
      <c r="C61" s="16" t="inlineStr">
        <is>
          <t>each</t>
        </is>
      </c>
      <c r="D61" s="17" t="n">
        <v>1400</v>
      </c>
      <c r="E61" s="18">
        <f>IF(B61="","",B61*D61)</f>
        <v/>
      </c>
    </row>
    <row r="62">
      <c r="A62" s="14" t="inlineStr">
        <is>
          <t>Cartridge filter (425 sq ft)</t>
        </is>
      </c>
      <c r="B62" s="15" t="n">
        <v>1</v>
      </c>
      <c r="C62" s="16" t="inlineStr">
        <is>
          <t>each</t>
        </is>
      </c>
      <c r="D62" s="17" t="n">
        <v>850</v>
      </c>
      <c r="E62" s="18">
        <f>IF(B62="","",B62*D62)</f>
        <v/>
      </c>
    </row>
    <row r="63">
      <c r="A63" s="14" t="inlineStr">
        <is>
          <t>Gas heater (400,000 BTU)</t>
        </is>
      </c>
      <c r="B63" s="15" t="n">
        <v>1</v>
      </c>
      <c r="C63" s="16" t="inlineStr">
        <is>
          <t>each</t>
        </is>
      </c>
      <c r="D63" s="17" t="n">
        <v>3200</v>
      </c>
      <c r="E63" s="18">
        <f>IF(B63="","",B63*D63)</f>
        <v/>
      </c>
    </row>
    <row r="64">
      <c r="A64" s="14" t="inlineStr">
        <is>
          <t>Salt chlorine generator</t>
        </is>
      </c>
      <c r="B64" s="15" t="n">
        <v>1</v>
      </c>
      <c r="C64" s="16" t="inlineStr">
        <is>
          <t>each</t>
        </is>
      </c>
      <c r="D64" s="17" t="n">
        <v>1600</v>
      </c>
      <c r="E64" s="18">
        <f>IF(B64="","",B64*D64)</f>
        <v/>
      </c>
    </row>
    <row r="65">
      <c r="A65" s="14" t="inlineStr">
        <is>
          <t>Automatic pool control system</t>
        </is>
      </c>
      <c r="B65" s="15" t="n">
        <v>1</v>
      </c>
      <c r="C65" s="16" t="inlineStr">
        <is>
          <t>each</t>
        </is>
      </c>
      <c r="D65" s="17" t="n">
        <v>2200</v>
      </c>
      <c r="E65" s="18">
        <f>IF(B65="","",B65*D65)</f>
        <v/>
      </c>
    </row>
    <row r="66">
      <c r="A66" s="14" t="inlineStr">
        <is>
          <t>Equipment pad (concrete)</t>
        </is>
      </c>
      <c r="B66" s="15" t="n">
        <v>1</v>
      </c>
      <c r="C66" s="16" t="inlineStr">
        <is>
          <t>each</t>
        </is>
      </c>
      <c r="D66" s="17" t="n">
        <v>600</v>
      </c>
      <c r="E66" s="18">
        <f>IF(B66="","",B66*D66)</f>
        <v/>
      </c>
    </row>
    <row r="67">
      <c r="A67" s="14" t="inlineStr">
        <is>
          <t>Equipment installation labor</t>
        </is>
      </c>
      <c r="B67" s="15" t="n">
        <v>12</v>
      </c>
      <c r="C67" s="16" t="inlineStr">
        <is>
          <t>hours</t>
        </is>
      </c>
      <c r="D67" s="17" t="n">
        <v>95</v>
      </c>
      <c r="E67" s="18">
        <f>IF(B67="","",B67*D67)</f>
        <v/>
      </c>
    </row>
    <row r="68">
      <c r="A68" s="14" t="inlineStr"/>
      <c r="B68" s="15" t="n"/>
      <c r="C68" s="16" t="inlineStr"/>
      <c r="D68" s="17" t="n"/>
      <c r="E68" s="18">
        <f>IF(B68="","",B68*D68)</f>
        <v/>
      </c>
    </row>
    <row r="69">
      <c r="A69" s="14" t="inlineStr"/>
      <c r="B69" s="15" t="n"/>
      <c r="C69" s="16" t="inlineStr"/>
      <c r="D69" s="17" t="n"/>
      <c r="E69" s="18">
        <f>IF(B69="","",B69*D69)</f>
        <v/>
      </c>
    </row>
    <row r="70">
      <c r="A70" s="14" t="inlineStr"/>
      <c r="B70" s="15" t="n"/>
      <c r="C70" s="16" t="inlineStr"/>
      <c r="D70" s="17" t="n"/>
      <c r="E70" s="18">
        <f>IF(B70="","",B70*D70)</f>
        <v/>
      </c>
    </row>
    <row r="71">
      <c r="A71" s="19" t="inlineStr">
        <is>
          <t>Equipment Subtotal</t>
        </is>
      </c>
      <c r="B71" s="20" t="n"/>
      <c r="C71" s="20" t="n"/>
      <c r="D71" s="20" t="n"/>
      <c r="E71" s="21">
        <f>SUM(E61:E70)</f>
        <v/>
      </c>
    </row>
    <row r="73">
      <c r="A73" s="12" t="inlineStr">
        <is>
          <t>Decking and Hardscape</t>
        </is>
      </c>
      <c r="B73" s="12" t="inlineStr">
        <is>
          <t>Qty</t>
        </is>
      </c>
      <c r="C73" s="12" t="inlineStr">
        <is>
          <t>Unit</t>
        </is>
      </c>
      <c r="D73" s="13" t="inlineStr">
        <is>
          <t>Unit Cost</t>
        </is>
      </c>
      <c r="E73" s="13" t="inlineStr">
        <is>
          <t>Total</t>
        </is>
      </c>
    </row>
    <row r="74">
      <c r="A74" s="14" t="inlineStr">
        <is>
          <t>Concrete pool deck (brushed finish)</t>
        </is>
      </c>
      <c r="B74" s="15" t="n">
        <v>600</v>
      </c>
      <c r="C74" s="16" t="inlineStr">
        <is>
          <t>sq ft</t>
        </is>
      </c>
      <c r="D74" s="17" t="n">
        <v>9.5</v>
      </c>
      <c r="E74" s="18">
        <f>IF(B74="","",B74*D74)</f>
        <v/>
      </c>
    </row>
    <row r="75">
      <c r="A75" s="14" t="inlineStr">
        <is>
          <t>Expansion joints</t>
        </is>
      </c>
      <c r="B75" s="15" t="n">
        <v>80</v>
      </c>
      <c r="C75" s="16" t="inlineStr">
        <is>
          <t>linear ft</t>
        </is>
      </c>
      <c r="D75" s="17" t="n">
        <v>3</v>
      </c>
      <c r="E75" s="18">
        <f>IF(B75="","",B75*D75)</f>
        <v/>
      </c>
    </row>
    <row r="76">
      <c r="A76" s="14" t="inlineStr">
        <is>
          <t>Deck drain (linear channel)</t>
        </is>
      </c>
      <c r="B76" s="15" t="n">
        <v>20</v>
      </c>
      <c r="C76" s="16" t="inlineStr">
        <is>
          <t>linear ft</t>
        </is>
      </c>
      <c r="D76" s="17" t="n">
        <v>45</v>
      </c>
      <c r="E76" s="18">
        <f>IF(B76="","",B76*D76)</f>
        <v/>
      </c>
    </row>
    <row r="77">
      <c r="A77" s="14" t="inlineStr"/>
      <c r="B77" s="15" t="n"/>
      <c r="C77" s="16" t="inlineStr"/>
      <c r="D77" s="17" t="n"/>
      <c r="E77" s="18">
        <f>IF(B77="","",B77*D77)</f>
        <v/>
      </c>
    </row>
    <row r="78">
      <c r="A78" s="14" t="inlineStr"/>
      <c r="B78" s="15" t="n"/>
      <c r="C78" s="16" t="inlineStr"/>
      <c r="D78" s="17" t="n"/>
      <c r="E78" s="18">
        <f>IF(B78="","",B78*D78)</f>
        <v/>
      </c>
    </row>
    <row r="79">
      <c r="A79" s="14" t="inlineStr"/>
      <c r="B79" s="15" t="n"/>
      <c r="C79" s="16" t="inlineStr"/>
      <c r="D79" s="17" t="n"/>
      <c r="E79" s="18">
        <f>IF(B79="","",B79*D79)</f>
        <v/>
      </c>
    </row>
    <row r="80">
      <c r="A80" s="19" t="inlineStr">
        <is>
          <t>Decking and Hardscape Subtotal</t>
        </is>
      </c>
      <c r="B80" s="20" t="n"/>
      <c r="C80" s="20" t="n"/>
      <c r="D80" s="20" t="n"/>
      <c r="E80" s="21">
        <f>SUM(E74:E79)</f>
        <v/>
      </c>
    </row>
    <row r="82">
      <c r="A82" s="12" t="inlineStr">
        <is>
          <t>Fencing and Safety</t>
        </is>
      </c>
      <c r="B82" s="12" t="inlineStr">
        <is>
          <t>Qty</t>
        </is>
      </c>
      <c r="C82" s="12" t="inlineStr">
        <is>
          <t>Unit</t>
        </is>
      </c>
      <c r="D82" s="13" t="inlineStr">
        <is>
          <t>Unit Cost</t>
        </is>
      </c>
      <c r="E82" s="13" t="inlineStr">
        <is>
          <t>Total</t>
        </is>
      </c>
    </row>
    <row r="83">
      <c r="A83" s="14" t="inlineStr">
        <is>
          <t>Aluminum pool fence (54" height, code compliant)</t>
        </is>
      </c>
      <c r="B83" s="15" t="n">
        <v>120</v>
      </c>
      <c r="C83" s="16" t="inlineStr">
        <is>
          <t>linear ft</t>
        </is>
      </c>
      <c r="D83" s="17" t="n">
        <v>32</v>
      </c>
      <c r="E83" s="18">
        <f>IF(B83="","",B83*D83)</f>
        <v/>
      </c>
    </row>
    <row r="84">
      <c r="A84" s="14" t="inlineStr">
        <is>
          <t>Self-closing, self-latching gate</t>
        </is>
      </c>
      <c r="B84" s="15" t="n">
        <v>2</v>
      </c>
      <c r="C84" s="16" t="inlineStr">
        <is>
          <t>each</t>
        </is>
      </c>
      <c r="D84" s="17" t="n">
        <v>425</v>
      </c>
      <c r="E84" s="18">
        <f>IF(B84="","",B84*D84)</f>
        <v/>
      </c>
    </row>
    <row r="85">
      <c r="A85" s="14" t="inlineStr">
        <is>
          <t>Gate alarm</t>
        </is>
      </c>
      <c r="B85" s="15" t="n">
        <v>2</v>
      </c>
      <c r="C85" s="16" t="inlineStr">
        <is>
          <t>each</t>
        </is>
      </c>
      <c r="D85" s="17" t="n">
        <v>85</v>
      </c>
      <c r="E85" s="18">
        <f>IF(B85="","",B85*D85)</f>
        <v/>
      </c>
    </row>
    <row r="86">
      <c r="A86" s="14" t="inlineStr"/>
      <c r="B86" s="15" t="n"/>
      <c r="C86" s="16" t="inlineStr"/>
      <c r="D86" s="17" t="n"/>
      <c r="E86" s="18">
        <f>IF(B86="","",B86*D86)</f>
        <v/>
      </c>
    </row>
    <row r="87">
      <c r="A87" s="14" t="inlineStr"/>
      <c r="B87" s="15" t="n"/>
      <c r="C87" s="16" t="inlineStr"/>
      <c r="D87" s="17" t="n"/>
      <c r="E87" s="18">
        <f>IF(B87="","",B87*D87)</f>
        <v/>
      </c>
    </row>
    <row r="88">
      <c r="A88" s="14" t="inlineStr"/>
      <c r="B88" s="15" t="n"/>
      <c r="C88" s="16" t="inlineStr"/>
      <c r="D88" s="17" t="n"/>
      <c r="E88" s="18">
        <f>IF(B88="","",B88*D88)</f>
        <v/>
      </c>
    </row>
    <row r="89">
      <c r="A89" s="19" t="inlineStr">
        <is>
          <t>Fencing and Safety Subtotal</t>
        </is>
      </c>
      <c r="B89" s="20" t="n"/>
      <c r="C89" s="20" t="n"/>
      <c r="D89" s="20" t="n"/>
      <c r="E89" s="21">
        <f>SUM(E83:E88)</f>
        <v/>
      </c>
    </row>
    <row r="91">
      <c r="A91" s="12" t="inlineStr">
        <is>
          <t>Permits and Fees</t>
        </is>
      </c>
      <c r="B91" s="12" t="inlineStr">
        <is>
          <t>Qty</t>
        </is>
      </c>
      <c r="C91" s="12" t="inlineStr">
        <is>
          <t>Unit</t>
        </is>
      </c>
      <c r="D91" s="13" t="inlineStr">
        <is>
          <t>Unit Cost</t>
        </is>
      </c>
      <c r="E91" s="13" t="inlineStr">
        <is>
          <t>Total</t>
        </is>
      </c>
    </row>
    <row r="92">
      <c r="A92" s="14" t="inlineStr">
        <is>
          <t>Building permit (pool construction)</t>
        </is>
      </c>
      <c r="B92" s="15" t="n">
        <v>1</v>
      </c>
      <c r="C92" s="16" t="inlineStr">
        <is>
          <t>each</t>
        </is>
      </c>
      <c r="D92" s="17" t="n">
        <v>1500</v>
      </c>
      <c r="E92" s="18">
        <f>IF(B92="","",B92*D92)</f>
        <v/>
      </c>
    </row>
    <row r="93">
      <c r="A93" s="14" t="inlineStr">
        <is>
          <t>Electrical permit</t>
        </is>
      </c>
      <c r="B93" s="15" t="n">
        <v>1</v>
      </c>
      <c r="C93" s="16" t="inlineStr">
        <is>
          <t>each</t>
        </is>
      </c>
      <c r="D93" s="17" t="n">
        <v>250</v>
      </c>
      <c r="E93" s="18">
        <f>IF(B93="","",B93*D93)</f>
        <v/>
      </c>
    </row>
    <row r="94">
      <c r="A94" s="14" t="inlineStr">
        <is>
          <t>Engineering drawings</t>
        </is>
      </c>
      <c r="B94" s="15" t="n">
        <v>1</v>
      </c>
      <c r="C94" s="16" t="inlineStr">
        <is>
          <t>each</t>
        </is>
      </c>
      <c r="D94" s="17" t="n">
        <v>800</v>
      </c>
      <c r="E94" s="18">
        <f>IF(B94="","",B94*D94)</f>
        <v/>
      </c>
    </row>
    <row r="95">
      <c r="A95" s="14" t="inlineStr">
        <is>
          <t>Municipal inspections (included with permits)</t>
        </is>
      </c>
      <c r="B95" s="15" t="n">
        <v>1</v>
      </c>
      <c r="C95" s="16" t="inlineStr">
        <is>
          <t>each</t>
        </is>
      </c>
      <c r="D95" s="17" t="n">
        <v>0</v>
      </c>
      <c r="E95" s="18">
        <f>IF(B95="","",B95*D95)</f>
        <v/>
      </c>
    </row>
    <row r="96">
      <c r="A96" s="14" t="inlineStr"/>
      <c r="B96" s="15" t="n"/>
      <c r="C96" s="16" t="inlineStr"/>
      <c r="D96" s="17" t="n"/>
      <c r="E96" s="18">
        <f>IF(B96="","",B96*D96)</f>
        <v/>
      </c>
    </row>
    <row r="97">
      <c r="A97" s="14" t="inlineStr"/>
      <c r="B97" s="15" t="n"/>
      <c r="C97" s="16" t="inlineStr"/>
      <c r="D97" s="17" t="n"/>
      <c r="E97" s="18">
        <f>IF(B97="","",B97*D97)</f>
        <v/>
      </c>
    </row>
    <row r="98">
      <c r="A98" s="14" t="inlineStr"/>
      <c r="B98" s="15" t="n"/>
      <c r="C98" s="16" t="inlineStr"/>
      <c r="D98" s="17" t="n"/>
      <c r="E98" s="18">
        <f>IF(B98="","",B98*D98)</f>
        <v/>
      </c>
    </row>
    <row r="99">
      <c r="A99" s="19" t="inlineStr">
        <is>
          <t>Permits and Fees Subtotal</t>
        </is>
      </c>
      <c r="B99" s="20" t="n"/>
      <c r="C99" s="20" t="n"/>
      <c r="D99" s="20" t="n"/>
      <c r="E99" s="21">
        <f>SUM(E92:E98)</f>
        <v/>
      </c>
    </row>
    <row r="101">
      <c r="A101" s="12" t="inlineStr">
        <is>
          <t>Startup and Commissioning</t>
        </is>
      </c>
      <c r="B101" s="12" t="inlineStr">
        <is>
          <t>Qty</t>
        </is>
      </c>
      <c r="C101" s="12" t="inlineStr">
        <is>
          <t>Unit</t>
        </is>
      </c>
      <c r="D101" s="13" t="inlineStr">
        <is>
          <t>Unit Cost</t>
        </is>
      </c>
      <c r="E101" s="13" t="inlineStr">
        <is>
          <t>Total</t>
        </is>
      </c>
    </row>
    <row r="102">
      <c r="A102" s="14" t="inlineStr">
        <is>
          <t>Pool fill water</t>
        </is>
      </c>
      <c r="B102" s="15" t="n">
        <v>18000</v>
      </c>
      <c r="C102" s="16" t="inlineStr">
        <is>
          <t>gallons</t>
        </is>
      </c>
      <c r="D102" s="17" t="n">
        <v>0.01</v>
      </c>
      <c r="E102" s="18">
        <f>IF(B102="","",B102*D102)</f>
        <v/>
      </c>
    </row>
    <row r="103">
      <c r="A103" s="14" t="inlineStr">
        <is>
          <t>Chemical startup kit</t>
        </is>
      </c>
      <c r="B103" s="15" t="n">
        <v>1</v>
      </c>
      <c r="C103" s="16" t="inlineStr">
        <is>
          <t>each</t>
        </is>
      </c>
      <c r="D103" s="17" t="n">
        <v>350</v>
      </c>
      <c r="E103" s="18">
        <f>IF(B103="","",B103*D103)</f>
        <v/>
      </c>
    </row>
    <row r="104">
      <c r="A104" s="14" t="inlineStr">
        <is>
          <t>System startup and programming</t>
        </is>
      </c>
      <c r="B104" s="15" t="n">
        <v>4</v>
      </c>
      <c r="C104" s="16" t="inlineStr">
        <is>
          <t>hours</t>
        </is>
      </c>
      <c r="D104" s="17" t="n">
        <v>95</v>
      </c>
      <c r="E104" s="18">
        <f>IF(B104="","",B104*D104)</f>
        <v/>
      </c>
    </row>
    <row r="105">
      <c r="A105" s="14" t="inlineStr">
        <is>
          <t>Customer orientation and training</t>
        </is>
      </c>
      <c r="B105" s="15" t="n">
        <v>2</v>
      </c>
      <c r="C105" s="16" t="inlineStr">
        <is>
          <t>hours</t>
        </is>
      </c>
      <c r="D105" s="17" t="n">
        <v>0</v>
      </c>
      <c r="E105" s="18">
        <f>IF(B105="","",B105*D105)</f>
        <v/>
      </c>
    </row>
    <row r="106">
      <c r="A106" s="14" t="inlineStr"/>
      <c r="B106" s="15" t="n"/>
      <c r="C106" s="16" t="inlineStr"/>
      <c r="D106" s="17" t="n"/>
      <c r="E106" s="18">
        <f>IF(B106="","",B106*D106)</f>
        <v/>
      </c>
    </row>
    <row r="107">
      <c r="A107" s="14" t="inlineStr"/>
      <c r="B107" s="15" t="n"/>
      <c r="C107" s="16" t="inlineStr"/>
      <c r="D107" s="17" t="n"/>
      <c r="E107" s="18">
        <f>IF(B107="","",B107*D107)</f>
        <v/>
      </c>
    </row>
    <row r="108">
      <c r="A108" s="14" t="inlineStr"/>
      <c r="B108" s="15" t="n"/>
      <c r="C108" s="16" t="inlineStr"/>
      <c r="D108" s="17" t="n"/>
      <c r="E108" s="18">
        <f>IF(B108="","",B108*D108)</f>
        <v/>
      </c>
    </row>
    <row r="109">
      <c r="A109" s="19" t="inlineStr">
        <is>
          <t>Startup and Commissioning Subtotal</t>
        </is>
      </c>
      <c r="B109" s="20" t="n"/>
      <c r="C109" s="20" t="n"/>
      <c r="D109" s="20" t="n"/>
      <c r="E109" s="21">
        <f>SUM(E102:E108)</f>
        <v/>
      </c>
    </row>
    <row r="111">
      <c r="A111" s="22" t="inlineStr">
        <is>
          <t>Summary</t>
        </is>
      </c>
    </row>
    <row r="112">
      <c r="A112" s="23" t="inlineStr">
        <is>
          <t>Excavation and Site Work</t>
        </is>
      </c>
      <c r="E112" s="24">
        <f>E21</f>
        <v/>
      </c>
    </row>
    <row r="113">
      <c r="A113" s="23" t="inlineStr">
        <is>
          <t>Shell Construction (Gunite/Shotcrete)</t>
        </is>
      </c>
      <c r="E113" s="24">
        <f>E33</f>
        <v/>
      </c>
    </row>
    <row r="114">
      <c r="A114" s="23" t="inlineStr">
        <is>
          <t>Plumbing</t>
        </is>
      </c>
      <c r="E114" s="24">
        <f>E45</f>
        <v/>
      </c>
    </row>
    <row r="115">
      <c r="A115" s="23" t="inlineStr">
        <is>
          <t>Electrical</t>
        </is>
      </c>
      <c r="E115" s="24">
        <f>E58</f>
        <v/>
      </c>
    </row>
    <row r="116">
      <c r="A116" s="23" t="inlineStr">
        <is>
          <t>Equipment</t>
        </is>
      </c>
      <c r="E116" s="24">
        <f>E71</f>
        <v/>
      </c>
    </row>
    <row r="117">
      <c r="A117" s="23" t="inlineStr">
        <is>
          <t>Decking and Hardscape</t>
        </is>
      </c>
      <c r="E117" s="24">
        <f>E80</f>
        <v/>
      </c>
    </row>
    <row r="118">
      <c r="A118" s="23" t="inlineStr">
        <is>
          <t>Fencing and Safety</t>
        </is>
      </c>
      <c r="E118" s="24">
        <f>E89</f>
        <v/>
      </c>
    </row>
    <row r="119">
      <c r="A119" s="23" t="inlineStr">
        <is>
          <t>Permits and Fees</t>
        </is>
      </c>
      <c r="E119" s="24">
        <f>E99</f>
        <v/>
      </c>
    </row>
    <row r="120">
      <c r="A120" s="23" t="inlineStr">
        <is>
          <t>Startup and Commissioning</t>
        </is>
      </c>
      <c r="E120" s="24">
        <f>E109</f>
        <v/>
      </c>
    </row>
    <row r="121">
      <c r="A121" s="7" t="inlineStr">
        <is>
          <t>Direct Cost Subtotal</t>
        </is>
      </c>
      <c r="E121" s="25">
        <f>E21+E33+E45+E58+E71+E80+E89+E99+E109</f>
        <v/>
      </c>
    </row>
    <row r="122">
      <c r="A122" s="23" t="inlineStr">
        <is>
          <t>Overhead</t>
        </is>
      </c>
      <c r="D122" s="26" t="n">
        <v>0.12</v>
      </c>
      <c r="E122" s="24">
        <f>E121*D122</f>
        <v/>
      </c>
    </row>
    <row r="123">
      <c r="A123" s="23" t="inlineStr">
        <is>
          <t>Profit (on direct cost + overhead)</t>
        </is>
      </c>
      <c r="D123" s="26" t="n">
        <v>0.15</v>
      </c>
      <c r="E123" s="24">
        <f>(E121+E122)*D123</f>
        <v/>
      </c>
    </row>
    <row r="124">
      <c r="A124" s="27" t="inlineStr">
        <is>
          <t>TOTAL ESTIMATE</t>
        </is>
      </c>
      <c r="B124" s="28" t="n"/>
      <c r="C124" s="28" t="n"/>
      <c r="D124" s="28" t="n"/>
      <c r="E124" s="29">
        <f>E121+E122+E123</f>
        <v/>
      </c>
    </row>
    <row r="126">
      <c r="A126" s="7" t="inlineStr">
        <is>
          <t>Scope of work</t>
        </is>
      </c>
    </row>
    <row r="127" ht="15" customHeight="1">
      <c r="A127" s="30" t="inlineStr">
        <is>
          <t>[Describe the work included in this estimate.]</t>
        </is>
      </c>
    </row>
    <row r="129">
      <c r="A129" s="7" t="inlineStr">
        <is>
          <t>Exclusions</t>
        </is>
      </c>
    </row>
    <row r="130" ht="30" customHeight="1">
      <c r="A130" s="30" t="inlineStr">
        <is>
          <t>[List anything not included, such as permits, repairs to hidden conditions, or work by others.]</t>
        </is>
      </c>
    </row>
    <row r="132">
      <c r="A132" s="7" t="inlineStr">
        <is>
          <t>Timeline</t>
        </is>
      </c>
    </row>
    <row r="133" ht="15" customHeight="1">
      <c r="A133" s="30" t="inlineStr">
        <is>
          <t>Estimated [X] working days from start, weather and inspections permitting.</t>
        </is>
      </c>
    </row>
    <row r="135">
      <c r="A135" s="7" t="inlineStr">
        <is>
          <t>Payment terms</t>
        </is>
      </c>
    </row>
    <row r="136" ht="15" customHeight="1">
      <c r="A136" s="30" t="inlineStr">
        <is>
          <t>50% deposit at scheduling, 50% due at completion.</t>
        </is>
      </c>
    </row>
    <row r="138">
      <c r="A138" s="7" t="inlineStr">
        <is>
          <t>Warranty</t>
        </is>
      </c>
    </row>
    <row r="139" ht="15" customHeight="1">
      <c r="A139" s="30" t="inlineStr">
        <is>
          <t>1-year workmanship warranty. Manufacturer warranties apply to materials.</t>
        </is>
      </c>
    </row>
    <row r="141">
      <c r="A141" s="7" t="inlineStr">
        <is>
          <t>License and insurance</t>
        </is>
      </c>
    </row>
    <row r="142" ht="15" customHeight="1">
      <c r="A142" s="30" t="inlineStr">
        <is>
          <t>License #[number]. Insured by [carrier], policy #[number].</t>
        </is>
      </c>
    </row>
    <row r="144">
      <c r="A144" s="23" t="inlineStr">
        <is>
          <t>Customer signature: ______________________________</t>
        </is>
      </c>
      <c r="D144" s="23" t="inlineStr">
        <is>
          <t>Date: ____________</t>
        </is>
      </c>
    </row>
    <row r="146">
      <c r="A146" s="31" t="inlineStr">
        <is>
          <t>Template by Projul · projul.com</t>
        </is>
      </c>
    </row>
  </sheetData>
  <mergeCells count="8">
    <mergeCell ref="A139:E139"/>
    <mergeCell ref="A10:E10"/>
    <mergeCell ref="A142:E142"/>
    <mergeCell ref="A1:E1"/>
    <mergeCell ref="A133:E133"/>
    <mergeCell ref="A127:E127"/>
    <mergeCell ref="A136:E136"/>
    <mergeCell ref="A130:E130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Pool and Spa Estimate: Pool Renovation and Remodel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Renovation work is bread and butter for many pool contractors. Homeowners with aging pools need resurfacing, equipment upgrades, tile replacement, and sometimes a complete remodel. These jobs carry better margins than new construction because you are working with an existing structure.</t>
        </is>
      </c>
    </row>
    <row r="12">
      <c r="A12" s="12" t="inlineStr">
        <is>
          <t>Common Renovation Line Items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Drain pool and acid wash</t>
        </is>
      </c>
      <c r="B13" s="15" t="n">
        <v>1</v>
      </c>
      <c r="C13" s="16" t="inlineStr">
        <is>
          <t>each</t>
        </is>
      </c>
      <c r="D13" s="17" t="n">
        <v>450</v>
      </c>
      <c r="E13" s="18">
        <f>IF(B13="","",B13*D13)</f>
        <v/>
      </c>
    </row>
    <row r="14">
      <c r="A14" s="14" t="inlineStr">
        <is>
          <t>Remove existing plaster</t>
        </is>
      </c>
      <c r="B14" s="15" t="n">
        <v>550</v>
      </c>
      <c r="C14" s="16" t="inlineStr">
        <is>
          <t>sq ft</t>
        </is>
      </c>
      <c r="D14" s="17" t="n">
        <v>3.5</v>
      </c>
      <c r="E14" s="18">
        <f>IF(B14="","",B14*D14)</f>
        <v/>
      </c>
    </row>
    <row r="15">
      <c r="A15" s="14" t="inlineStr">
        <is>
          <t>Repair cracks and spalling</t>
        </is>
      </c>
      <c r="B15" s="15" t="n">
        <v>1</v>
      </c>
      <c r="C15" s="16" t="inlineStr">
        <is>
          <t>lump sum</t>
        </is>
      </c>
      <c r="D15" s="17" t="n">
        <v>1200</v>
      </c>
      <c r="E15" s="18">
        <f>IF(B15="","",B15*D15)</f>
        <v/>
      </c>
    </row>
    <row r="16">
      <c r="A16" s="14" t="inlineStr">
        <is>
          <t>New interior finish (pebble)</t>
        </is>
      </c>
      <c r="B16" s="15" t="n">
        <v>550</v>
      </c>
      <c r="C16" s="16" t="inlineStr">
        <is>
          <t>sq ft</t>
        </is>
      </c>
      <c r="D16" s="17" t="n">
        <v>14</v>
      </c>
      <c r="E16" s="18">
        <f>IF(B16="","",B16*D16)</f>
        <v/>
      </c>
    </row>
    <row r="17">
      <c r="A17" s="14" t="inlineStr">
        <is>
          <t>Replace waterline tile</t>
        </is>
      </c>
      <c r="B17" s="15" t="n">
        <v>80</v>
      </c>
      <c r="C17" s="16" t="inlineStr">
        <is>
          <t>linear ft</t>
        </is>
      </c>
      <c r="D17" s="17" t="n">
        <v>22</v>
      </c>
      <c r="E17" s="18">
        <f>IF(B17="","",B17*D17)</f>
        <v/>
      </c>
    </row>
    <row r="18">
      <c r="A18" s="14" t="inlineStr">
        <is>
          <t>Replace coping (natural stone)</t>
        </is>
      </c>
      <c r="B18" s="15" t="n">
        <v>80</v>
      </c>
      <c r="C18" s="16" t="inlineStr">
        <is>
          <t>linear ft</t>
        </is>
      </c>
      <c r="D18" s="17" t="n">
        <v>38</v>
      </c>
      <c r="E18" s="18">
        <f>IF(B18="","",B18*D18)</f>
        <v/>
      </c>
    </row>
    <row r="19">
      <c r="A19" s="14" t="inlineStr">
        <is>
          <t>Replace main drain covers (VGB compliant)</t>
        </is>
      </c>
      <c r="B19" s="15" t="n">
        <v>2</v>
      </c>
      <c r="C19" s="16" t="inlineStr">
        <is>
          <t>each</t>
        </is>
      </c>
      <c r="D19" s="17" t="n">
        <v>125</v>
      </c>
      <c r="E19" s="18">
        <f>IF(B19="","",B19*D19)</f>
        <v/>
      </c>
    </row>
    <row r="20">
      <c r="A20" s="14" t="inlineStr">
        <is>
          <t>Replace return fittings</t>
        </is>
      </c>
      <c r="B20" s="15" t="n">
        <v>4</v>
      </c>
      <c r="C20" s="16" t="inlineStr">
        <is>
          <t>each</t>
        </is>
      </c>
      <c r="D20" s="17" t="n">
        <v>65</v>
      </c>
      <c r="E20" s="18">
        <f>IF(B20="","",B20*D20)</f>
        <v/>
      </c>
    </row>
    <row r="21">
      <c r="A21" s="14" t="inlineStr">
        <is>
          <t>Replace skimmer lids and baskets</t>
        </is>
      </c>
      <c r="B21" s="15" t="n">
        <v>2</v>
      </c>
      <c r="C21" s="16" t="inlineStr">
        <is>
          <t>each</t>
        </is>
      </c>
      <c r="D21" s="17" t="n">
        <v>85</v>
      </c>
      <c r="E21" s="18">
        <f>IF(B21="","",B21*D21)</f>
        <v/>
      </c>
    </row>
    <row r="22">
      <c r="A22" s="14" t="inlineStr"/>
      <c r="B22" s="15" t="n"/>
      <c r="C22" s="16" t="inlineStr"/>
      <c r="D22" s="17" t="n"/>
      <c r="E22" s="18">
        <f>IF(B22="","",B22*D22)</f>
        <v/>
      </c>
    </row>
    <row r="23">
      <c r="A23" s="14" t="inlineStr"/>
      <c r="B23" s="15" t="n"/>
      <c r="C23" s="16" t="inlineStr"/>
      <c r="D23" s="17" t="n"/>
      <c r="E23" s="18">
        <f>IF(B23="","",B23*D23)</f>
        <v/>
      </c>
    </row>
    <row r="24">
      <c r="A24" s="14" t="inlineStr"/>
      <c r="B24" s="15" t="n"/>
      <c r="C24" s="16" t="inlineStr"/>
      <c r="D24" s="17" t="n"/>
      <c r="E24" s="18">
        <f>IF(B24="","",B24*D24)</f>
        <v/>
      </c>
    </row>
    <row r="25">
      <c r="A25" s="19" t="inlineStr">
        <is>
          <t>Common Renovation Line Items Subtotal</t>
        </is>
      </c>
      <c r="B25" s="20" t="n"/>
      <c r="C25" s="20" t="n"/>
      <c r="D25" s="20" t="n"/>
      <c r="E25" s="21">
        <f>SUM(E13:E24)</f>
        <v/>
      </c>
    </row>
    <row r="27">
      <c r="A27" s="12" t="inlineStr">
        <is>
          <t>Equipment Upgrades</t>
        </is>
      </c>
      <c r="B27" s="12" t="inlineStr">
        <is>
          <t>Qty</t>
        </is>
      </c>
      <c r="C27" s="12" t="inlineStr">
        <is>
          <t>Unit</t>
        </is>
      </c>
      <c r="D27" s="13" t="inlineStr">
        <is>
          <t>Unit Cost</t>
        </is>
      </c>
      <c r="E27" s="13" t="inlineStr">
        <is>
          <t>Total</t>
        </is>
      </c>
    </row>
    <row r="28">
      <c r="A28" s="14" t="inlineStr">
        <is>
          <t>Replace single-speed with variable-speed pump</t>
        </is>
      </c>
      <c r="B28" s="15" t="n">
        <v>1</v>
      </c>
      <c r="C28" s="16" t="inlineStr">
        <is>
          <t>each</t>
        </is>
      </c>
      <c r="D28" s="17" t="n">
        <v>1400</v>
      </c>
      <c r="E28" s="18">
        <f>IF(B28="","",B28*D28)</f>
        <v/>
      </c>
    </row>
    <row r="29">
      <c r="A29" s="14" t="inlineStr">
        <is>
          <t>New cartridge filter</t>
        </is>
      </c>
      <c r="B29" s="15" t="n">
        <v>1</v>
      </c>
      <c r="C29" s="16" t="inlineStr">
        <is>
          <t>each</t>
        </is>
      </c>
      <c r="D29" s="17" t="n">
        <v>850</v>
      </c>
      <c r="E29" s="18">
        <f>IF(B29="","",B29*D29)</f>
        <v/>
      </c>
    </row>
    <row r="30">
      <c r="A30" s="14" t="inlineStr">
        <is>
          <t>New salt chlorine generator</t>
        </is>
      </c>
      <c r="B30" s="15" t="n">
        <v>1</v>
      </c>
      <c r="C30" s="16" t="inlineStr">
        <is>
          <t>each</t>
        </is>
      </c>
      <c r="D30" s="17" t="n">
        <v>1600</v>
      </c>
      <c r="E30" s="18">
        <f>IF(B30="","",B30*D30)</f>
        <v/>
      </c>
    </row>
    <row r="31">
      <c r="A31" s="14" t="inlineStr">
        <is>
          <t>LED light retrofit (2 lights)</t>
        </is>
      </c>
      <c r="B31" s="15" t="n">
        <v>2</v>
      </c>
      <c r="C31" s="16" t="inlineStr">
        <is>
          <t>each</t>
        </is>
      </c>
      <c r="D31" s="17" t="n">
        <v>550</v>
      </c>
      <c r="E31" s="18">
        <f>IF(B31="","",B31*D31)</f>
        <v/>
      </c>
    </row>
    <row r="32">
      <c r="A32" s="14" t="inlineStr">
        <is>
          <t>New automation controller</t>
        </is>
      </c>
      <c r="B32" s="15" t="n">
        <v>1</v>
      </c>
      <c r="C32" s="16" t="inlineStr">
        <is>
          <t>each</t>
        </is>
      </c>
      <c r="D32" s="17" t="n">
        <v>2200</v>
      </c>
      <c r="E32" s="18">
        <f>IF(B32="","",B32*D32)</f>
        <v/>
      </c>
    </row>
    <row r="33">
      <c r="A33" s="14" t="inlineStr">
        <is>
          <t>Replumb equipment pad</t>
        </is>
      </c>
      <c r="B33" s="15" t="n">
        <v>1</v>
      </c>
      <c r="C33" s="16" t="inlineStr">
        <is>
          <t>lump sum</t>
        </is>
      </c>
      <c r="D33" s="17" t="n">
        <v>1800</v>
      </c>
      <c r="E33" s="18">
        <f>IF(B33="","",B33*D33)</f>
        <v/>
      </c>
    </row>
    <row r="34">
      <c r="A34" s="14" t="inlineStr">
        <is>
          <t>Equipment installation labor</t>
        </is>
      </c>
      <c r="B34" s="15" t="n">
        <v>10</v>
      </c>
      <c r="C34" s="16" t="inlineStr">
        <is>
          <t>hours</t>
        </is>
      </c>
      <c r="D34" s="17" t="n">
        <v>95</v>
      </c>
      <c r="E34" s="18">
        <f>IF(B34="","",B34*D34)</f>
        <v/>
      </c>
    </row>
    <row r="35">
      <c r="A35" s="14" t="inlineStr"/>
      <c r="B35" s="15" t="n"/>
      <c r="C35" s="16" t="inlineStr"/>
      <c r="D35" s="17" t="n"/>
      <c r="E35" s="18">
        <f>IF(B35="","",B35*D35)</f>
        <v/>
      </c>
    </row>
    <row r="36">
      <c r="A36" s="14" t="inlineStr"/>
      <c r="B36" s="15" t="n"/>
      <c r="C36" s="16" t="inlineStr"/>
      <c r="D36" s="17" t="n"/>
      <c r="E36" s="18">
        <f>IF(B36="","",B36*D36)</f>
        <v/>
      </c>
    </row>
    <row r="37">
      <c r="A37" s="14" t="inlineStr"/>
      <c r="B37" s="15" t="n"/>
      <c r="C37" s="16" t="inlineStr"/>
      <c r="D37" s="17" t="n"/>
      <c r="E37" s="18">
        <f>IF(B37="","",B37*D37)</f>
        <v/>
      </c>
    </row>
    <row r="38">
      <c r="A38" s="19" t="inlineStr">
        <is>
          <t>Equipment Upgrades Subtotal</t>
        </is>
      </c>
      <c r="B38" s="20" t="n"/>
      <c r="C38" s="20" t="n"/>
      <c r="D38" s="20" t="n"/>
      <c r="E38" s="21">
        <f>SUM(E28:E37)</f>
        <v/>
      </c>
    </row>
    <row r="40">
      <c r="A40" s="22" t="inlineStr">
        <is>
          <t>Summary</t>
        </is>
      </c>
    </row>
    <row r="41">
      <c r="A41" s="23" t="inlineStr">
        <is>
          <t>Common Renovation Line Items</t>
        </is>
      </c>
      <c r="E41" s="24">
        <f>E25</f>
        <v/>
      </c>
    </row>
    <row r="42">
      <c r="A42" s="23" t="inlineStr">
        <is>
          <t>Equipment Upgrades</t>
        </is>
      </c>
      <c r="E42" s="24">
        <f>E38</f>
        <v/>
      </c>
    </row>
    <row r="43">
      <c r="A43" s="7" t="inlineStr">
        <is>
          <t>Direct Cost Subtotal</t>
        </is>
      </c>
      <c r="E43" s="25">
        <f>E25+E38</f>
        <v/>
      </c>
    </row>
    <row r="44">
      <c r="A44" s="23" t="inlineStr">
        <is>
          <t>Overhead</t>
        </is>
      </c>
      <c r="D44" s="26" t="n">
        <v>0.12</v>
      </c>
      <c r="E44" s="24">
        <f>E43*D44</f>
        <v/>
      </c>
    </row>
    <row r="45">
      <c r="A45" s="23" t="inlineStr">
        <is>
          <t>Profit (on direct cost + overhead)</t>
        </is>
      </c>
      <c r="D45" s="26" t="n">
        <v>0.18</v>
      </c>
      <c r="E45" s="24">
        <f>(E43+E44)*D45</f>
        <v/>
      </c>
    </row>
    <row r="46">
      <c r="A46" s="27" t="inlineStr">
        <is>
          <t>TOTAL ESTIMATE</t>
        </is>
      </c>
      <c r="B46" s="28" t="n"/>
      <c r="C46" s="28" t="n"/>
      <c r="D46" s="28" t="n"/>
      <c r="E46" s="29">
        <f>E43+E44+E45</f>
        <v/>
      </c>
    </row>
    <row r="48">
      <c r="A48" s="7" t="inlineStr">
        <is>
          <t>Scope of work</t>
        </is>
      </c>
    </row>
    <row r="49" ht="15" customHeight="1">
      <c r="A49" s="30" t="inlineStr">
        <is>
          <t>[Describe the work included in this estimate.]</t>
        </is>
      </c>
    </row>
    <row r="51">
      <c r="A51" s="7" t="inlineStr">
        <is>
          <t>Exclusions</t>
        </is>
      </c>
    </row>
    <row r="52" ht="30" customHeight="1">
      <c r="A52" s="30" t="inlineStr">
        <is>
          <t>[List anything not included, such as permits, repairs to hidden conditions, or work by others.]</t>
        </is>
      </c>
    </row>
    <row r="54">
      <c r="A54" s="7" t="inlineStr">
        <is>
          <t>Timeline</t>
        </is>
      </c>
    </row>
    <row r="55" ht="15" customHeight="1">
      <c r="A55" s="30" t="inlineStr">
        <is>
          <t>Estimated [X] working days from start, weather and inspections permitting.</t>
        </is>
      </c>
    </row>
    <row r="57">
      <c r="A57" s="7" t="inlineStr">
        <is>
          <t>Payment terms</t>
        </is>
      </c>
    </row>
    <row r="58" ht="15" customHeight="1">
      <c r="A58" s="30" t="inlineStr">
        <is>
          <t>50% deposit at scheduling, 50% due at completion.</t>
        </is>
      </c>
    </row>
    <row r="60">
      <c r="A60" s="7" t="inlineStr">
        <is>
          <t>Warranty</t>
        </is>
      </c>
    </row>
    <row r="61" ht="15" customHeight="1">
      <c r="A61" s="30" t="inlineStr">
        <is>
          <t>1-year workmanship warranty. Manufacturer warranties apply to materials.</t>
        </is>
      </c>
    </row>
    <row r="63">
      <c r="A63" s="7" t="inlineStr">
        <is>
          <t>License and insurance</t>
        </is>
      </c>
    </row>
    <row r="64" ht="15" customHeight="1">
      <c r="A64" s="30" t="inlineStr">
        <is>
          <t>License #[number]. Insured by [carrier], policy #[number].</t>
        </is>
      </c>
    </row>
    <row r="66">
      <c r="A66" s="23" t="inlineStr">
        <is>
          <t>Customer signature: ______________________________</t>
        </is>
      </c>
      <c r="D66" s="23" t="inlineStr">
        <is>
          <t>Date: ____________</t>
        </is>
      </c>
    </row>
    <row r="68">
      <c r="A68" s="31" t="inlineStr">
        <is>
          <t>Template by Projul · projul.com</t>
        </is>
      </c>
    </row>
  </sheetData>
  <mergeCells count="8">
    <mergeCell ref="A55:E55"/>
    <mergeCell ref="A52:E52"/>
    <mergeCell ref="A10:E10"/>
    <mergeCell ref="A64:E64"/>
    <mergeCell ref="A49:E49"/>
    <mergeCell ref="A1:E1"/>
    <mergeCell ref="A61:E61"/>
    <mergeCell ref="A58:E58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Pool and Spa Estimate: Pre-Fabricated Hot Tub Installation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Drop-in acrylic hot tub on a new pad with electrical hookup.</t>
        </is>
      </c>
    </row>
    <row r="12">
      <c r="A12" s="12" t="inlineStr">
        <is>
          <t>Pre-Fabricated Hot Tub Installation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Hot tub unit (6-person, mid-range)</t>
        </is>
      </c>
      <c r="B13" s="15" t="n">
        <v>1</v>
      </c>
      <c r="C13" s="16" t="inlineStr">
        <is>
          <t>each</t>
        </is>
      </c>
      <c r="D13" s="17" t="n">
        <v>8500</v>
      </c>
      <c r="E13" s="18">
        <f>IF(B13="","",B13*D13)</f>
        <v/>
      </c>
    </row>
    <row r="14">
      <c r="A14" s="14" t="inlineStr">
        <is>
          <t>Delivery and crane placement</t>
        </is>
      </c>
      <c r="B14" s="15" t="n">
        <v>1</v>
      </c>
      <c r="C14" s="16" t="inlineStr">
        <is>
          <t>each</t>
        </is>
      </c>
      <c r="D14" s="17" t="n">
        <v>600</v>
      </c>
      <c r="E14" s="18">
        <f>IF(B14="","",B14*D14)</f>
        <v/>
      </c>
    </row>
    <row r="15">
      <c r="A15" s="14" t="inlineStr">
        <is>
          <t>Concrete pad (10x10, 4" thick)</t>
        </is>
      </c>
      <c r="B15" s="15" t="n">
        <v>100</v>
      </c>
      <c r="C15" s="16" t="inlineStr">
        <is>
          <t>sq ft</t>
        </is>
      </c>
      <c r="D15" s="17" t="n">
        <v>9.5</v>
      </c>
      <c r="E15" s="18">
        <f>IF(B15="","",B15*D15)</f>
        <v/>
      </c>
    </row>
    <row r="16">
      <c r="A16" s="14" t="inlineStr">
        <is>
          <t>Electrical sub-panel (50A, 240V)</t>
        </is>
      </c>
      <c r="B16" s="15" t="n">
        <v>1</v>
      </c>
      <c r="C16" s="16" t="inlineStr">
        <is>
          <t>each</t>
        </is>
      </c>
      <c r="D16" s="17" t="n">
        <v>1400</v>
      </c>
      <c r="E16" s="18">
        <f>IF(B16="","",B16*D16)</f>
        <v/>
      </c>
    </row>
    <row r="17">
      <c r="A17" s="14" t="inlineStr">
        <is>
          <t>Wiring from main panel (up to 50 ft)</t>
        </is>
      </c>
      <c r="B17" s="15" t="n">
        <v>1</v>
      </c>
      <c r="C17" s="16" t="inlineStr">
        <is>
          <t>lump sum</t>
        </is>
      </c>
      <c r="D17" s="17" t="n">
        <v>1200</v>
      </c>
      <c r="E17" s="18">
        <f>IF(B17="","",B17*D17)</f>
        <v/>
      </c>
    </row>
    <row r="18">
      <c r="A18" s="14" t="inlineStr">
        <is>
          <t>GFCI disconnect</t>
        </is>
      </c>
      <c r="B18" s="15" t="n">
        <v>1</v>
      </c>
      <c r="C18" s="16" t="inlineStr">
        <is>
          <t>each</t>
        </is>
      </c>
      <c r="D18" s="17" t="n">
        <v>350</v>
      </c>
      <c r="E18" s="18">
        <f>IF(B18="","",B18*D18)</f>
        <v/>
      </c>
    </row>
    <row r="19">
      <c r="A19" s="14" t="inlineStr">
        <is>
          <t>Electrical permit</t>
        </is>
      </c>
      <c r="B19" s="15" t="n">
        <v>1</v>
      </c>
      <c r="C19" s="16" t="inlineStr">
        <is>
          <t>each</t>
        </is>
      </c>
      <c r="D19" s="17" t="n">
        <v>200</v>
      </c>
      <c r="E19" s="18">
        <f>IF(B19="","",B19*D19)</f>
        <v/>
      </c>
    </row>
    <row r="20">
      <c r="A20" s="14" t="inlineStr">
        <is>
          <t>Startup and customer training</t>
        </is>
      </c>
      <c r="B20" s="15" t="n">
        <v>2</v>
      </c>
      <c r="C20" s="16" t="inlineStr">
        <is>
          <t>hours</t>
        </is>
      </c>
      <c r="D20" s="17" t="n">
        <v>95</v>
      </c>
      <c r="E20" s="18">
        <f>IF(B20="","",B20*D20)</f>
        <v/>
      </c>
    </row>
    <row r="21">
      <c r="A21" s="14" t="inlineStr"/>
      <c r="B21" s="15" t="n"/>
      <c r="C21" s="16" t="inlineStr"/>
      <c r="D21" s="17" t="n"/>
      <c r="E21" s="18">
        <f>IF(B21="","",B21*D21)</f>
        <v/>
      </c>
    </row>
    <row r="22">
      <c r="A22" s="14" t="inlineStr"/>
      <c r="B22" s="15" t="n"/>
      <c r="C22" s="16" t="inlineStr"/>
      <c r="D22" s="17" t="n"/>
      <c r="E22" s="18">
        <f>IF(B22="","",B22*D22)</f>
        <v/>
      </c>
    </row>
    <row r="23">
      <c r="A23" s="14" t="inlineStr"/>
      <c r="B23" s="15" t="n"/>
      <c r="C23" s="16" t="inlineStr"/>
      <c r="D23" s="17" t="n"/>
      <c r="E23" s="18">
        <f>IF(B23="","",B23*D23)</f>
        <v/>
      </c>
    </row>
    <row r="24">
      <c r="A24" s="19" t="inlineStr">
        <is>
          <t>Pre-Fabricated Hot Tub Installation Subtotal</t>
        </is>
      </c>
      <c r="B24" s="20" t="n"/>
      <c r="C24" s="20" t="n"/>
      <c r="D24" s="20" t="n"/>
      <c r="E24" s="21">
        <f>SUM(E13:E23)</f>
        <v/>
      </c>
    </row>
    <row r="26">
      <c r="A26" s="22" t="inlineStr">
        <is>
          <t>Summary</t>
        </is>
      </c>
    </row>
    <row r="27">
      <c r="A27" s="23" t="inlineStr">
        <is>
          <t>Pre-Fabricated Hot Tub Installation</t>
        </is>
      </c>
      <c r="E27" s="24">
        <f>E24</f>
        <v/>
      </c>
    </row>
    <row r="28">
      <c r="A28" s="7" t="inlineStr">
        <is>
          <t>Direct Cost Subtotal</t>
        </is>
      </c>
      <c r="E28" s="25">
        <f>E24</f>
        <v/>
      </c>
    </row>
    <row r="29">
      <c r="A29" s="23" t="inlineStr">
        <is>
          <t>Overhead</t>
        </is>
      </c>
      <c r="D29" s="26" t="n">
        <v>0.12</v>
      </c>
      <c r="E29" s="24">
        <f>E28*D29</f>
        <v/>
      </c>
    </row>
    <row r="30">
      <c r="A30" s="23" t="inlineStr">
        <is>
          <t>Profit (on direct cost + overhead)</t>
        </is>
      </c>
      <c r="D30" s="26" t="n">
        <v>0.15</v>
      </c>
      <c r="E30" s="24">
        <f>(E28+E29)*D30</f>
        <v/>
      </c>
    </row>
    <row r="31">
      <c r="A31" s="27" t="inlineStr">
        <is>
          <t>TOTAL ESTIMATE</t>
        </is>
      </c>
      <c r="B31" s="28" t="n"/>
      <c r="C31" s="28" t="n"/>
      <c r="D31" s="28" t="n"/>
      <c r="E31" s="29">
        <f>E28+E29+E30</f>
        <v/>
      </c>
    </row>
    <row r="33">
      <c r="A33" s="7" t="inlineStr">
        <is>
          <t>Scope of work</t>
        </is>
      </c>
    </row>
    <row r="34" ht="15" customHeight="1">
      <c r="A34" s="30" t="inlineStr">
        <is>
          <t>[Describe the work included in this estimate.]</t>
        </is>
      </c>
    </row>
    <row r="36">
      <c r="A36" s="7" t="inlineStr">
        <is>
          <t>Exclusions</t>
        </is>
      </c>
    </row>
    <row r="37" ht="30" customHeight="1">
      <c r="A37" s="30" t="inlineStr">
        <is>
          <t>[List anything not included, such as permits, repairs to hidden conditions, or work by others.]</t>
        </is>
      </c>
    </row>
    <row r="39">
      <c r="A39" s="7" t="inlineStr">
        <is>
          <t>Timeline</t>
        </is>
      </c>
    </row>
    <row r="40" ht="15" customHeight="1">
      <c r="A40" s="30" t="inlineStr">
        <is>
          <t>Estimated [X] working days from start, weather and inspections permitting.</t>
        </is>
      </c>
    </row>
    <row r="42">
      <c r="A42" s="7" t="inlineStr">
        <is>
          <t>Payment terms</t>
        </is>
      </c>
    </row>
    <row r="43" ht="15" customHeight="1">
      <c r="A43" s="30" t="inlineStr">
        <is>
          <t>50% deposit at scheduling, 50% due at completion.</t>
        </is>
      </c>
    </row>
    <row r="45">
      <c r="A45" s="7" t="inlineStr">
        <is>
          <t>Warranty</t>
        </is>
      </c>
    </row>
    <row r="46" ht="15" customHeight="1">
      <c r="A46" s="30" t="inlineStr">
        <is>
          <t>1-year workmanship warranty. Manufacturer warranties apply to materials.</t>
        </is>
      </c>
    </row>
    <row r="48">
      <c r="A48" s="7" t="inlineStr">
        <is>
          <t>License and insurance</t>
        </is>
      </c>
    </row>
    <row r="49" ht="15" customHeight="1">
      <c r="A49" s="30" t="inlineStr">
        <is>
          <t>License #[number]. Insured by [carrier], policy #[number].</t>
        </is>
      </c>
    </row>
    <row r="51">
      <c r="A51" s="23" t="inlineStr">
        <is>
          <t>Customer signature: ______________________________</t>
        </is>
      </c>
      <c r="D51" s="23" t="inlineStr">
        <is>
          <t>Date: ____________</t>
        </is>
      </c>
    </row>
    <row r="53">
      <c r="A53" s="31" t="inlineStr">
        <is>
          <t>Template by Projul · projul.com</t>
        </is>
      </c>
    </row>
  </sheetData>
  <mergeCells count="8">
    <mergeCell ref="A34:E34"/>
    <mergeCell ref="A43:E43"/>
    <mergeCell ref="A10:E10"/>
    <mergeCell ref="A49:E49"/>
    <mergeCell ref="A1:E1"/>
    <mergeCell ref="A37:E37"/>
    <mergeCell ref="A46:E46"/>
    <mergeCell ref="A40:E40"/>
  </mergeCells>
  <printOptions horizontalCentered="1"/>
  <pageMargins left="0.5" right="0.5" top="0.5" bottom="0.5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Pool and Spa Estimate: Custom Built-In Spa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Custom gunite spa attached to an existing pool, with dedicated plumbing, heater, electrical, and a spillover edge.</t>
        </is>
      </c>
    </row>
    <row r="12">
      <c r="A12" s="12" t="inlineStr">
        <is>
          <t>Custom Built-In Spa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Excavation (8x8, 4ft depth)</t>
        </is>
      </c>
      <c r="B13" s="15" t="n">
        <v>1</v>
      </c>
      <c r="C13" s="16" t="inlineStr">
        <is>
          <t>lump sum</t>
        </is>
      </c>
      <c r="D13" s="17" t="n">
        <v>1800</v>
      </c>
      <c r="E13" s="18">
        <f>IF(B13="","",B13*D13)</f>
        <v/>
      </c>
    </row>
    <row r="14">
      <c r="A14" s="14" t="inlineStr">
        <is>
          <t>Gunite shell construction</t>
        </is>
      </c>
      <c r="B14" s="15" t="n">
        <v>180</v>
      </c>
      <c r="C14" s="16" t="inlineStr">
        <is>
          <t>sq ft</t>
        </is>
      </c>
      <c r="D14" s="17" t="n">
        <v>14</v>
      </c>
      <c r="E14" s="18">
        <f>IF(B14="","",B14*D14)</f>
        <v/>
      </c>
    </row>
    <row r="15">
      <c r="A15" s="14" t="inlineStr">
        <is>
          <t>Interior finish (pebble)</t>
        </is>
      </c>
      <c r="B15" s="15" t="n">
        <v>180</v>
      </c>
      <c r="C15" s="16" t="inlineStr">
        <is>
          <t>sq ft</t>
        </is>
      </c>
      <c r="D15" s="17" t="n">
        <v>14</v>
      </c>
      <c r="E15" s="18">
        <f>IF(B15="","",B15*D15)</f>
        <v/>
      </c>
    </row>
    <row r="16">
      <c r="A16" s="14" t="inlineStr">
        <is>
          <t>Tile and coping</t>
        </is>
      </c>
      <c r="B16" s="15" t="n">
        <v>32</v>
      </c>
      <c r="C16" s="16" t="inlineStr">
        <is>
          <t>linear ft</t>
        </is>
      </c>
      <c r="D16" s="17" t="n">
        <v>28</v>
      </c>
      <c r="E16" s="18">
        <f>IF(B16="","",B16*D16)</f>
        <v/>
      </c>
    </row>
    <row r="17">
      <c r="A17" s="14" t="inlineStr">
        <is>
          <t>Spa jets (hydrotherapy)</t>
        </is>
      </c>
      <c r="B17" s="15" t="n">
        <v>12</v>
      </c>
      <c r="C17" s="16" t="inlineStr">
        <is>
          <t>each</t>
        </is>
      </c>
      <c r="D17" s="17" t="n">
        <v>65</v>
      </c>
      <c r="E17" s="18">
        <f>IF(B17="","",B17*D17)</f>
        <v/>
      </c>
    </row>
    <row r="18">
      <c r="A18" s="14" t="inlineStr">
        <is>
          <t>Air blower</t>
        </is>
      </c>
      <c r="B18" s="15" t="n">
        <v>1</v>
      </c>
      <c r="C18" s="16" t="inlineStr">
        <is>
          <t>each</t>
        </is>
      </c>
      <c r="D18" s="17" t="n">
        <v>450</v>
      </c>
      <c r="E18" s="18">
        <f>IF(B18="","",B18*D18)</f>
        <v/>
      </c>
    </row>
    <row r="19">
      <c r="A19" s="14" t="inlineStr">
        <is>
          <t>Dedicated spa pump (2.5 HP)</t>
        </is>
      </c>
      <c r="B19" s="15" t="n">
        <v>1</v>
      </c>
      <c r="C19" s="16" t="inlineStr">
        <is>
          <t>each</t>
        </is>
      </c>
      <c r="D19" s="17" t="n">
        <v>900</v>
      </c>
      <c r="E19" s="18">
        <f>IF(B19="","",B19*D19)</f>
        <v/>
      </c>
    </row>
    <row r="20">
      <c r="A20" s="14" t="inlineStr">
        <is>
          <t>Spa heater (gas, 200,000 BTU)</t>
        </is>
      </c>
      <c r="B20" s="15" t="n">
        <v>1</v>
      </c>
      <c r="C20" s="16" t="inlineStr">
        <is>
          <t>each</t>
        </is>
      </c>
      <c r="D20" s="17" t="n">
        <v>2400</v>
      </c>
      <c r="E20" s="18">
        <f>IF(B20="","",B20*D20)</f>
        <v/>
      </c>
    </row>
    <row r="21">
      <c r="A21" s="14" t="inlineStr">
        <is>
          <t>Plumbing (dedicated spa loop)</t>
        </is>
      </c>
      <c r="B21" s="15" t="n">
        <v>1</v>
      </c>
      <c r="C21" s="16" t="inlineStr">
        <is>
          <t>lump sum</t>
        </is>
      </c>
      <c r="D21" s="17" t="n">
        <v>2200</v>
      </c>
      <c r="E21" s="18">
        <f>IF(B21="","",B21*D21)</f>
        <v/>
      </c>
    </row>
    <row r="22">
      <c r="A22" s="14" t="inlineStr">
        <is>
          <t>Electrical (spa circuits)</t>
        </is>
      </c>
      <c r="B22" s="15" t="n">
        <v>1</v>
      </c>
      <c r="C22" s="16" t="inlineStr">
        <is>
          <t>lump sum</t>
        </is>
      </c>
      <c r="D22" s="17" t="n">
        <v>1800</v>
      </c>
      <c r="E22" s="18">
        <f>IF(B22="","",B22*D22)</f>
        <v/>
      </c>
    </row>
    <row r="23">
      <c r="A23" s="14" t="inlineStr">
        <is>
          <t>LED spa light (color-changing)</t>
        </is>
      </c>
      <c r="B23" s="15" t="n">
        <v>2</v>
      </c>
      <c r="C23" s="16" t="inlineStr">
        <is>
          <t>each</t>
        </is>
      </c>
      <c r="D23" s="17" t="n">
        <v>450</v>
      </c>
      <c r="E23" s="18">
        <f>IF(B23="","",B23*D23)</f>
        <v/>
      </c>
    </row>
    <row r="24">
      <c r="A24" s="14" t="inlineStr">
        <is>
          <t>Spillover edge into pool</t>
        </is>
      </c>
      <c r="B24" s="15" t="n">
        <v>1</v>
      </c>
      <c r="C24" s="16" t="inlineStr">
        <is>
          <t>lump sum</t>
        </is>
      </c>
      <c r="D24" s="17" t="n">
        <v>1500</v>
      </c>
      <c r="E24" s="18">
        <f>IF(B24="","",B24*D24)</f>
        <v/>
      </c>
    </row>
    <row r="25">
      <c r="A25" s="14" t="inlineStr">
        <is>
          <t>Permits</t>
        </is>
      </c>
      <c r="B25" s="15" t="n">
        <v>1</v>
      </c>
      <c r="C25" s="16" t="inlineStr">
        <is>
          <t>lump sum</t>
        </is>
      </c>
      <c r="D25" s="17" t="n">
        <v>1000</v>
      </c>
      <c r="E25" s="18">
        <f>IF(B25="","",B25*D25)</f>
        <v/>
      </c>
    </row>
    <row r="26">
      <c r="A26" s="14" t="inlineStr"/>
      <c r="B26" s="15" t="n"/>
      <c r="C26" s="16" t="inlineStr"/>
      <c r="D26" s="17" t="n"/>
      <c r="E26" s="18">
        <f>IF(B26="","",B26*D26)</f>
        <v/>
      </c>
    </row>
    <row r="27">
      <c r="A27" s="14" t="inlineStr"/>
      <c r="B27" s="15" t="n"/>
      <c r="C27" s="16" t="inlineStr"/>
      <c r="D27" s="17" t="n"/>
      <c r="E27" s="18">
        <f>IF(B27="","",B27*D27)</f>
        <v/>
      </c>
    </row>
    <row r="28">
      <c r="A28" s="14" t="inlineStr"/>
      <c r="B28" s="15" t="n"/>
      <c r="C28" s="16" t="inlineStr"/>
      <c r="D28" s="17" t="n"/>
      <c r="E28" s="18">
        <f>IF(B28="","",B28*D28)</f>
        <v/>
      </c>
    </row>
    <row r="29">
      <c r="A29" s="19" t="inlineStr">
        <is>
          <t>Custom Built-In Spa Subtotal</t>
        </is>
      </c>
      <c r="B29" s="20" t="n"/>
      <c r="C29" s="20" t="n"/>
      <c r="D29" s="20" t="n"/>
      <c r="E29" s="21">
        <f>SUM(E13:E28)</f>
        <v/>
      </c>
    </row>
    <row r="31">
      <c r="A31" s="22" t="inlineStr">
        <is>
          <t>Summary</t>
        </is>
      </c>
    </row>
    <row r="32">
      <c r="A32" s="23" t="inlineStr">
        <is>
          <t>Custom Built-In Spa</t>
        </is>
      </c>
      <c r="E32" s="24">
        <f>E29</f>
        <v/>
      </c>
    </row>
    <row r="33">
      <c r="A33" s="7" t="inlineStr">
        <is>
          <t>Direct Cost Subtotal</t>
        </is>
      </c>
      <c r="E33" s="25">
        <f>E29</f>
        <v/>
      </c>
    </row>
    <row r="34">
      <c r="A34" s="23" t="inlineStr">
        <is>
          <t>Overhead</t>
        </is>
      </c>
      <c r="D34" s="26" t="n">
        <v>0.12</v>
      </c>
      <c r="E34" s="24">
        <f>E33*D34</f>
        <v/>
      </c>
    </row>
    <row r="35">
      <c r="A35" s="23" t="inlineStr">
        <is>
          <t>Profit (on direct cost + overhead)</t>
        </is>
      </c>
      <c r="D35" s="26" t="n">
        <v>0.15</v>
      </c>
      <c r="E35" s="24">
        <f>(E33+E34)*D35</f>
        <v/>
      </c>
    </row>
    <row r="36">
      <c r="A36" s="27" t="inlineStr">
        <is>
          <t>TOTAL ESTIMATE</t>
        </is>
      </c>
      <c r="B36" s="28" t="n"/>
      <c r="C36" s="28" t="n"/>
      <c r="D36" s="28" t="n"/>
      <c r="E36" s="29">
        <f>E33+E34+E35</f>
        <v/>
      </c>
    </row>
    <row r="38">
      <c r="A38" s="7" t="inlineStr">
        <is>
          <t>Scope of work</t>
        </is>
      </c>
    </row>
    <row r="39" ht="15" customHeight="1">
      <c r="A39" s="30" t="inlineStr">
        <is>
          <t>[Describe the work included in this estimate.]</t>
        </is>
      </c>
    </row>
    <row r="41">
      <c r="A41" s="7" t="inlineStr">
        <is>
          <t>Exclusions</t>
        </is>
      </c>
    </row>
    <row r="42" ht="30" customHeight="1">
      <c r="A42" s="30" t="inlineStr">
        <is>
          <t>[List anything not included, such as permits, repairs to hidden conditions, or work by others.]</t>
        </is>
      </c>
    </row>
    <row r="44">
      <c r="A44" s="7" t="inlineStr">
        <is>
          <t>Timeline</t>
        </is>
      </c>
    </row>
    <row r="45" ht="15" customHeight="1">
      <c r="A45" s="30" t="inlineStr">
        <is>
          <t>Estimated [X] working days from start, weather and inspections permitting.</t>
        </is>
      </c>
    </row>
    <row r="47">
      <c r="A47" s="7" t="inlineStr">
        <is>
          <t>Payment terms</t>
        </is>
      </c>
    </row>
    <row r="48" ht="15" customHeight="1">
      <c r="A48" s="30" t="inlineStr">
        <is>
          <t>50% deposit at scheduling, 50% due at completion.</t>
        </is>
      </c>
    </row>
    <row r="50">
      <c r="A50" s="7" t="inlineStr">
        <is>
          <t>Warranty</t>
        </is>
      </c>
    </row>
    <row r="51" ht="15" customHeight="1">
      <c r="A51" s="30" t="inlineStr">
        <is>
          <t>1-year workmanship warranty. Manufacturer warranties apply to materials.</t>
        </is>
      </c>
    </row>
    <row r="53">
      <c r="A53" s="7" t="inlineStr">
        <is>
          <t>License and insurance</t>
        </is>
      </c>
    </row>
    <row r="54" ht="15" customHeight="1">
      <c r="A54" s="30" t="inlineStr">
        <is>
          <t>License #[number]. Insured by [carrier], policy #[number].</t>
        </is>
      </c>
    </row>
    <row r="56">
      <c r="A56" s="23" t="inlineStr">
        <is>
          <t>Customer signature: ______________________________</t>
        </is>
      </c>
      <c r="D56" s="23" t="inlineStr">
        <is>
          <t>Date: ____________</t>
        </is>
      </c>
    </row>
    <row r="58">
      <c r="A58" s="31" t="inlineStr">
        <is>
          <t>Template by Projul · projul.com</t>
        </is>
      </c>
    </row>
  </sheetData>
  <mergeCells count="8">
    <mergeCell ref="A39:E39"/>
    <mergeCell ref="A48:E48"/>
    <mergeCell ref="A54:E54"/>
    <mergeCell ref="A10:E10"/>
    <mergeCell ref="A42:E42"/>
    <mergeCell ref="A51:E51"/>
    <mergeCell ref="A45:E45"/>
    <mergeCell ref="A1:E1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2026-11-01T04:12:24Z</dcterms:created>
  <dcterms:modified xsi:type="dcterms:W3CDTF">2026-11-01T04:12:24Z</dcterms:modified>
</cp:coreProperties>
</file>