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Rooftop Solar" sheetId="2" state="visible" r:id="rId2"/>
    <sheet name="Ground-Mount Solar" sheetId="3" state="visible" r:id="rId3"/>
    <sheet name="Battery Storage Add-On" sheetId="4" state="visible" r:id="rId4"/>
  </sheets>
  <definedNames>
    <definedName name="_xlnm.Print_Area" localSheetId="1">'Residential Rooftop Solar'!$A$1:$E$94</definedName>
    <definedName name="_xlnm.Print_Area" localSheetId="2">'Ground-Mount Solar'!$A$1:$E$111</definedName>
    <definedName name="_xlnm.Print_Area" localSheetId="3">'Battery Storage Add-On'!$A$1:$E$89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Solar Installation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Rooftop Solar: Residential Rooftop Solar Installation (8 kW)</t>
        </is>
      </c>
    </row>
    <row r="7">
      <c r="B7" s="4" t="inlineStr">
        <is>
          <t xml:space="preserve">  •  Ground-Mount Solar: Ground-Mount Solar Installation (10 kW)</t>
        </is>
      </c>
    </row>
    <row r="8">
      <c r="B8" s="4" t="inlineStr">
        <is>
          <t xml:space="preserve">  •  Battery Storage Add-On: Battery Storage Add-On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https://projul.com/blog/free-solar-installation-estimate-templates/?utm_source=template&amp;utm_medium=xlsx&amp;utm_campaign=solar-installation-estimate-templates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Solar Installation Estimate: Residential Rooftop Solar Installation (8 kW)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standard residential rooftop solar installation with 20 panels totaling 8 kW on a composition shingle roof. It assumes a south-facing roof with good sun exposure and an existing 200-amp electrical panel.</t>
        </is>
      </c>
    </row>
    <row r="12">
      <c r="A12" s="12" t="inlineStr">
        <is>
          <t>Equipment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Solar panels (400W monocrystalline, Tier 1)</t>
        </is>
      </c>
      <c r="B13" s="15" t="n">
        <v>20</v>
      </c>
      <c r="C13" s="16" t="inlineStr">
        <is>
          <t>each</t>
        </is>
      </c>
      <c r="D13" s="17" t="n">
        <v>250</v>
      </c>
      <c r="E13" s="18">
        <f>IF(B13="","",B13*D13)</f>
        <v/>
      </c>
    </row>
    <row r="14">
      <c r="A14" s="14" t="inlineStr">
        <is>
          <t>Microinverters (IQ8+)</t>
        </is>
      </c>
      <c r="B14" s="15" t="n">
        <v>20</v>
      </c>
      <c r="C14" s="16" t="inlineStr">
        <is>
          <t>each</t>
        </is>
      </c>
      <c r="D14" s="17" t="n">
        <v>185</v>
      </c>
      <c r="E14" s="18">
        <f>IF(B14="","",B14*D14)</f>
        <v/>
      </c>
    </row>
    <row r="15">
      <c r="A15" s="14" t="inlineStr">
        <is>
          <t>Racking system (roof mount, rail-based)</t>
        </is>
      </c>
      <c r="B15" s="15" t="n">
        <v>1</v>
      </c>
      <c r="C15" s="16" t="inlineStr">
        <is>
          <t>system</t>
        </is>
      </c>
      <c r="D15" s="17" t="n">
        <v>1200</v>
      </c>
      <c r="E15" s="18">
        <f>IF(B15="","",B15*D15)</f>
        <v/>
      </c>
    </row>
    <row r="16">
      <c r="A16" s="14" t="inlineStr">
        <is>
          <t>Roof attachments / lag bolts with flashing</t>
        </is>
      </c>
      <c r="B16" s="15" t="n">
        <v>40</v>
      </c>
      <c r="C16" s="16" t="inlineStr">
        <is>
          <t>each</t>
        </is>
      </c>
      <c r="D16" s="17" t="n">
        <v>12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Equipment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Electrical 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AC trunk cable (microinverter)</t>
        </is>
      </c>
      <c r="B23" s="15" t="n">
        <v>80</v>
      </c>
      <c r="C23" s="16" t="inlineStr">
        <is>
          <t>lin ft</t>
        </is>
      </c>
      <c r="D23" s="17" t="n">
        <v>3.5</v>
      </c>
      <c r="E23" s="18">
        <f>IF(B23="","",B23*D23)</f>
        <v/>
      </c>
    </row>
    <row r="24">
      <c r="A24" s="14" t="inlineStr">
        <is>
          <t>Conduit (EMT, 3/4-inch)</t>
        </is>
      </c>
      <c r="B24" s="15" t="n">
        <v>60</v>
      </c>
      <c r="C24" s="16" t="inlineStr">
        <is>
          <t>lin ft</t>
        </is>
      </c>
      <c r="D24" s="17" t="n">
        <v>2</v>
      </c>
      <c r="E24" s="18">
        <f>IF(B24="","",B24*D24)</f>
        <v/>
      </c>
    </row>
    <row r="25">
      <c r="A25" s="14" t="inlineStr">
        <is>
          <t>Conduit fittings and connectors</t>
        </is>
      </c>
      <c r="B25" s="15" t="n">
        <v>1</v>
      </c>
      <c r="C25" s="16" t="inlineStr">
        <is>
          <t>lot</t>
        </is>
      </c>
      <c r="D25" s="17" t="n">
        <v>85</v>
      </c>
      <c r="E25" s="18">
        <f>IF(B25="","",B25*D25)</f>
        <v/>
      </c>
    </row>
    <row r="26">
      <c r="A26" s="14" t="inlineStr">
        <is>
          <t>Wire (THWN, 10 AWG)</t>
        </is>
      </c>
      <c r="B26" s="15" t="n">
        <v>150</v>
      </c>
      <c r="C26" s="16" t="inlineStr">
        <is>
          <t>lin ft</t>
        </is>
      </c>
      <c r="D26" s="17" t="n">
        <v>0.75</v>
      </c>
      <c r="E26" s="18">
        <f>IF(B26="","",B26*D26)</f>
        <v/>
      </c>
    </row>
    <row r="27">
      <c r="A27" s="14" t="inlineStr">
        <is>
          <t>AC disconnect (fused, 30A)</t>
        </is>
      </c>
      <c r="B27" s="15" t="n">
        <v>1</v>
      </c>
      <c r="C27" s="16" t="inlineStr">
        <is>
          <t>each</t>
        </is>
      </c>
      <c r="D27" s="17" t="n">
        <v>65</v>
      </c>
      <c r="E27" s="18">
        <f>IF(B27="","",B27*D27)</f>
        <v/>
      </c>
    </row>
    <row r="28">
      <c r="A28" s="14" t="inlineStr">
        <is>
          <t>Production meter socket</t>
        </is>
      </c>
      <c r="B28" s="15" t="n">
        <v>1</v>
      </c>
      <c r="C28" s="16" t="inlineStr">
        <is>
          <t>each</t>
        </is>
      </c>
      <c r="D28" s="17" t="n">
        <v>45</v>
      </c>
      <c r="E28" s="18">
        <f>IF(B28="","",B28*D28)</f>
        <v/>
      </c>
    </row>
    <row r="29">
      <c r="A29" s="14" t="inlineStr">
        <is>
          <t>Grounding equipment (lugs, wire, rods)</t>
        </is>
      </c>
      <c r="B29" s="15" t="n">
        <v>1</v>
      </c>
      <c r="C29" s="16" t="inlineStr">
        <is>
          <t>lot</t>
        </is>
      </c>
      <c r="D29" s="17" t="n">
        <v>120</v>
      </c>
      <c r="E29" s="18">
        <f>IF(B29="","",B29*D29)</f>
        <v/>
      </c>
    </row>
    <row r="30">
      <c r="A30" s="14" t="inlineStr">
        <is>
          <t>Rapid shutdown device (NEC 2020 compliant)</t>
        </is>
      </c>
      <c r="B30" s="15" t="n">
        <v>1</v>
      </c>
      <c r="C30" s="16" t="inlineStr">
        <is>
          <t>each</t>
        </is>
      </c>
      <c r="D30" s="17" t="n">
        <v>150</v>
      </c>
      <c r="E30" s="18">
        <f>IF(B30="","",B30*D30)</f>
        <v/>
      </c>
    </row>
    <row r="31">
      <c r="A31" s="14" t="inlineStr">
        <is>
          <t>Breaker (30A, for main panel)</t>
        </is>
      </c>
      <c r="B31" s="15" t="n">
        <v>1</v>
      </c>
      <c r="C31" s="16" t="inlineStr">
        <is>
          <t>each</t>
        </is>
      </c>
      <c r="D31" s="17" t="n">
        <v>25</v>
      </c>
      <c r="E31" s="18">
        <f>IF(B31="","",B31*D31)</f>
        <v/>
      </c>
    </row>
    <row r="32">
      <c r="A32" s="14" t="inlineStr">
        <is>
          <t>Labels and placards (NEC required)</t>
        </is>
      </c>
      <c r="B32" s="15" t="n">
        <v>1</v>
      </c>
      <c r="C32" s="16" t="inlineStr">
        <is>
          <t>set</t>
        </is>
      </c>
      <c r="D32" s="17" t="n">
        <v>35</v>
      </c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9" t="inlineStr">
        <is>
          <t>Electrical Materials Subtotal</t>
        </is>
      </c>
      <c r="B36" s="20" t="n"/>
      <c r="C36" s="20" t="n"/>
      <c r="D36" s="20" t="n"/>
      <c r="E36" s="21">
        <f>SUM(E23:E35)</f>
        <v/>
      </c>
    </row>
    <row r="38">
      <c r="A38" s="12" t="inlineStr">
        <is>
          <t>Labor</t>
        </is>
      </c>
      <c r="B38" s="12" t="inlineStr">
        <is>
          <t>Qty</t>
        </is>
      </c>
      <c r="C38" s="12" t="inlineStr">
        <is>
          <t>Unit</t>
        </is>
      </c>
      <c r="D38" s="13" t="inlineStr">
        <is>
          <t>Unit Cost</t>
        </is>
      </c>
      <c r="E38" s="13" t="inlineStr">
        <is>
          <t>Total</t>
        </is>
      </c>
    </row>
    <row r="39">
      <c r="A39" s="14" t="inlineStr">
        <is>
          <t>Roof layout and racking installation</t>
        </is>
      </c>
      <c r="B39" s="15" t="n">
        <v>16</v>
      </c>
      <c r="C39" s="16" t="inlineStr">
        <is>
          <t>hours</t>
        </is>
      </c>
      <c r="D39" s="17" t="n">
        <v>75</v>
      </c>
      <c r="E39" s="18">
        <f>IF(B39="","",B39*D39)</f>
        <v/>
      </c>
    </row>
    <row r="40">
      <c r="A40" s="14" t="inlineStr">
        <is>
          <t>Panel installation (crew of 2)</t>
        </is>
      </c>
      <c r="B40" s="15" t="n">
        <v>10</v>
      </c>
      <c r="C40" s="16" t="inlineStr">
        <is>
          <t>hours</t>
        </is>
      </c>
      <c r="D40" s="17" t="n">
        <v>75</v>
      </c>
      <c r="E40" s="18">
        <f>IF(B40="","",B40*D40)</f>
        <v/>
      </c>
    </row>
    <row r="41">
      <c r="A41" s="14" t="inlineStr">
        <is>
          <t>Electrical rough-in (conduit, wire)</t>
        </is>
      </c>
      <c r="B41" s="15" t="n">
        <v>8</v>
      </c>
      <c r="C41" s="16" t="inlineStr">
        <is>
          <t>hours</t>
        </is>
      </c>
      <c r="D41" s="17" t="n">
        <v>85</v>
      </c>
      <c r="E41" s="18">
        <f>IF(B41="","",B41*D41)</f>
        <v/>
      </c>
    </row>
    <row r="42">
      <c r="A42" s="14" t="inlineStr">
        <is>
          <t>Inverter / microinverter installation</t>
        </is>
      </c>
      <c r="B42" s="15" t="n">
        <v>4</v>
      </c>
      <c r="C42" s="16" t="inlineStr">
        <is>
          <t>hours</t>
        </is>
      </c>
      <c r="D42" s="17" t="n">
        <v>85</v>
      </c>
      <c r="E42" s="18">
        <f>IF(B42="","",B42*D42)</f>
        <v/>
      </c>
    </row>
    <row r="43">
      <c r="A43" s="14" t="inlineStr">
        <is>
          <t>Electrical terminations and panel work</t>
        </is>
      </c>
      <c r="B43" s="15" t="n">
        <v>4</v>
      </c>
      <c r="C43" s="16" t="inlineStr">
        <is>
          <t>hours</t>
        </is>
      </c>
      <c r="D43" s="17" t="n">
        <v>95</v>
      </c>
      <c r="E43" s="18">
        <f>IF(B43="","",B43*D43)</f>
        <v/>
      </c>
    </row>
    <row r="44">
      <c r="A44" s="14" t="inlineStr">
        <is>
          <t>System testing and commissioning</t>
        </is>
      </c>
      <c r="B44" s="15" t="n">
        <v>3</v>
      </c>
      <c r="C44" s="16" t="inlineStr">
        <is>
          <t>hours</t>
        </is>
      </c>
      <c r="D44" s="17" t="n">
        <v>95</v>
      </c>
      <c r="E44" s="18">
        <f>IF(B44="","",B44*D44)</f>
        <v/>
      </c>
    </row>
    <row r="45">
      <c r="A45" s="14" t="inlineStr">
        <is>
          <t>Roof penetration sealing and waterproofing</t>
        </is>
      </c>
      <c r="B45" s="15" t="n">
        <v>2</v>
      </c>
      <c r="C45" s="16" t="inlineStr">
        <is>
          <t>hours</t>
        </is>
      </c>
      <c r="D45" s="17" t="n">
        <v>75</v>
      </c>
      <c r="E45" s="18">
        <f>IF(B45="","",B45*D45)</f>
        <v/>
      </c>
    </row>
    <row r="46">
      <c r="A46" s="14" t="inlineStr">
        <is>
          <t>Cleanup</t>
        </is>
      </c>
      <c r="B46" s="15" t="n">
        <v>2</v>
      </c>
      <c r="C46" s="16" t="inlineStr">
        <is>
          <t>hours</t>
        </is>
      </c>
      <c r="D46" s="17" t="n">
        <v>50</v>
      </c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9" t="inlineStr">
        <is>
          <t>Labor Subtotal</t>
        </is>
      </c>
      <c r="B50" s="20" t="n"/>
      <c r="C50" s="20" t="n"/>
      <c r="D50" s="20" t="n"/>
      <c r="E50" s="21">
        <f>SUM(E39:E49)</f>
        <v/>
      </c>
    </row>
    <row r="52">
      <c r="A52" s="12" t="inlineStr">
        <is>
          <t>Permitting and Soft Costs</t>
        </is>
      </c>
      <c r="B52" s="12" t="inlineStr">
        <is>
          <t>Qty</t>
        </is>
      </c>
      <c r="C52" s="12" t="inlineStr">
        <is>
          <t>Unit</t>
        </is>
      </c>
      <c r="D52" s="13" t="inlineStr">
        <is>
          <t>Unit Cost</t>
        </is>
      </c>
      <c r="E52" s="13" t="inlineStr">
        <is>
          <t>Total</t>
        </is>
      </c>
    </row>
    <row r="53">
      <c r="A53" s="14" t="inlineStr">
        <is>
          <t>Building permit</t>
        </is>
      </c>
      <c r="B53" s="15" t="n">
        <v>1</v>
      </c>
      <c r="C53" s="16" t="inlineStr">
        <is>
          <t>each</t>
        </is>
      </c>
      <c r="D53" s="17" t="n">
        <v>400</v>
      </c>
      <c r="E53" s="18">
        <f>IF(B53="","",B53*D53)</f>
        <v/>
      </c>
    </row>
    <row r="54">
      <c r="A54" s="14" t="inlineStr">
        <is>
          <t>Electrical permit</t>
        </is>
      </c>
      <c r="B54" s="15" t="n">
        <v>1</v>
      </c>
      <c r="C54" s="16" t="inlineStr">
        <is>
          <t>each</t>
        </is>
      </c>
      <c r="D54" s="17" t="n">
        <v>150</v>
      </c>
      <c r="E54" s="18">
        <f>IF(B54="","",B54*D54)</f>
        <v/>
      </c>
    </row>
    <row r="55">
      <c r="A55" s="14" t="inlineStr">
        <is>
          <t>Plan set / engineering stamp</t>
        </is>
      </c>
      <c r="B55" s="15" t="n">
        <v>1</v>
      </c>
      <c r="C55" s="16" t="inlineStr">
        <is>
          <t>each</t>
        </is>
      </c>
      <c r="D55" s="17" t="n">
        <v>350</v>
      </c>
      <c r="E55" s="18">
        <f>IF(B55="","",B55*D55)</f>
        <v/>
      </c>
    </row>
    <row r="56">
      <c r="A56" s="14" t="inlineStr">
        <is>
          <t>Utility interconnection application</t>
        </is>
      </c>
      <c r="B56" s="15" t="n">
        <v>1</v>
      </c>
      <c r="C56" s="16" t="inlineStr">
        <is>
          <t>each</t>
        </is>
      </c>
      <c r="D56" s="17" t="n">
        <v>75</v>
      </c>
      <c r="E56" s="18">
        <f>IF(B56="","",B56*D56)</f>
        <v/>
      </c>
    </row>
    <row r="57">
      <c r="A57" s="14" t="inlineStr">
        <is>
          <t>Site survey and system design</t>
        </is>
      </c>
      <c r="B57" s="15" t="n">
        <v>1</v>
      </c>
      <c r="C57" s="16" t="inlineStr">
        <is>
          <t>each</t>
        </is>
      </c>
      <c r="D57" s="17" t="n">
        <v>300</v>
      </c>
      <c r="E57" s="18">
        <f>IF(B57="","",B57*D57)</f>
        <v/>
      </c>
    </row>
    <row r="58">
      <c r="A58" s="14" t="inlineStr">
        <is>
          <t>Monitoring setup (online portal)</t>
        </is>
      </c>
      <c r="B58" s="15" t="n">
        <v>1</v>
      </c>
      <c r="C58" s="16" t="inlineStr">
        <is>
          <t>each</t>
        </is>
      </c>
      <c r="D58" s="17" t="n">
        <v>50</v>
      </c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9" t="inlineStr">
        <is>
          <t>Permitting and Soft Costs Subtotal</t>
        </is>
      </c>
      <c r="B62" s="20" t="n"/>
      <c r="C62" s="20" t="n"/>
      <c r="D62" s="20" t="n"/>
      <c r="E62" s="21">
        <f>SUM(E53:E61)</f>
        <v/>
      </c>
    </row>
    <row r="64">
      <c r="A64" s="22" t="inlineStr">
        <is>
          <t>Summary</t>
        </is>
      </c>
    </row>
    <row r="65">
      <c r="A65" s="23" t="inlineStr">
        <is>
          <t>Equipment</t>
        </is>
      </c>
      <c r="E65" s="24">
        <f>E20</f>
        <v/>
      </c>
    </row>
    <row r="66">
      <c r="A66" s="23" t="inlineStr">
        <is>
          <t>Electrical Materials</t>
        </is>
      </c>
      <c r="E66" s="24">
        <f>E36</f>
        <v/>
      </c>
    </row>
    <row r="67">
      <c r="A67" s="23" t="inlineStr">
        <is>
          <t>Labor</t>
        </is>
      </c>
      <c r="E67" s="24">
        <f>E50</f>
        <v/>
      </c>
    </row>
    <row r="68">
      <c r="A68" s="23" t="inlineStr">
        <is>
          <t>Permitting and Soft Costs</t>
        </is>
      </c>
      <c r="E68" s="24">
        <f>E62</f>
        <v/>
      </c>
    </row>
    <row r="69">
      <c r="A69" s="7" t="inlineStr">
        <is>
          <t>Direct Cost Subtotal</t>
        </is>
      </c>
      <c r="E69" s="25">
        <f>E20+E36+E50+E62</f>
        <v/>
      </c>
    </row>
    <row r="70">
      <c r="A70" s="23" t="inlineStr">
        <is>
          <t>Overhead</t>
        </is>
      </c>
      <c r="D70" s="26" t="n">
        <v>0.15</v>
      </c>
      <c r="E70" s="24">
        <f>E69*D70</f>
        <v/>
      </c>
    </row>
    <row r="71">
      <c r="A71" s="23" t="inlineStr">
        <is>
          <t>Profit (on direct cost + overhead)</t>
        </is>
      </c>
      <c r="D71" s="26" t="n">
        <v>0.15</v>
      </c>
      <c r="E71" s="24">
        <f>(E69+E70)*D71</f>
        <v/>
      </c>
    </row>
    <row r="72">
      <c r="A72" s="27" t="inlineStr">
        <is>
          <t>TOTAL ESTIMATE</t>
        </is>
      </c>
      <c r="B72" s="28" t="n"/>
      <c r="C72" s="28" t="n"/>
      <c r="D72" s="28" t="n"/>
      <c r="E72" s="29">
        <f>E69+E70+E71</f>
        <v/>
      </c>
    </row>
    <row r="74">
      <c r="A74" s="7" t="inlineStr">
        <is>
          <t>Scope of work</t>
        </is>
      </c>
    </row>
    <row r="75" ht="15" customHeight="1">
      <c r="A75" s="30" t="inlineStr">
        <is>
          <t>[Describe the work included in this estimate.]</t>
        </is>
      </c>
    </row>
    <row r="77">
      <c r="A77" s="7" t="inlineStr">
        <is>
          <t>Exclusions</t>
        </is>
      </c>
    </row>
    <row r="78" ht="30" customHeight="1">
      <c r="A78" s="30" t="inlineStr">
        <is>
          <t>[List anything not included, such as permits, repairs to hidden conditions, or work by others.]</t>
        </is>
      </c>
    </row>
    <row r="80">
      <c r="A80" s="7" t="inlineStr">
        <is>
          <t>Timeline</t>
        </is>
      </c>
    </row>
    <row r="81" ht="15" customHeight="1">
      <c r="A81" s="30" t="inlineStr">
        <is>
          <t>Estimated [X] working days from start, weather and inspections permitting.</t>
        </is>
      </c>
    </row>
    <row r="83">
      <c r="A83" s="7" t="inlineStr">
        <is>
          <t>Payment terms</t>
        </is>
      </c>
    </row>
    <row r="84" ht="15" customHeight="1">
      <c r="A84" s="30" t="inlineStr">
        <is>
          <t>50% deposit at scheduling, 50% due at completion.</t>
        </is>
      </c>
    </row>
    <row r="86">
      <c r="A86" s="7" t="inlineStr">
        <is>
          <t>Warranty</t>
        </is>
      </c>
    </row>
    <row r="87" ht="15" customHeight="1">
      <c r="A87" s="30" t="inlineStr">
        <is>
          <t>1-year workmanship warranty. Manufacturer warranties apply to materials.</t>
        </is>
      </c>
    </row>
    <row r="89">
      <c r="A89" s="7" t="inlineStr">
        <is>
          <t>License and insurance</t>
        </is>
      </c>
    </row>
    <row r="90" ht="15" customHeight="1">
      <c r="A90" s="30" t="inlineStr">
        <is>
          <t>License #[number]. Insured by [carrier], policy #[number].</t>
        </is>
      </c>
    </row>
    <row r="92">
      <c r="A92" s="23" t="inlineStr">
        <is>
          <t>Customer signature: ______________________________</t>
        </is>
      </c>
      <c r="D92" s="23" t="inlineStr">
        <is>
          <t>Date: ____________</t>
        </is>
      </c>
    </row>
    <row r="94">
      <c r="A94" s="31" t="inlineStr">
        <is>
          <t>Template by Projul · projul.com</t>
        </is>
      </c>
    </row>
  </sheetData>
  <mergeCells count="8">
    <mergeCell ref="A87:E87"/>
    <mergeCell ref="A81:E81"/>
    <mergeCell ref="A78:E78"/>
    <mergeCell ref="A10:E10"/>
    <mergeCell ref="A90:E90"/>
    <mergeCell ref="A1:E1"/>
    <mergeCell ref="A75:E75"/>
    <mergeCell ref="A84:E84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Solar Installation Estimate: Ground-Mount Solar Installation (10 kW)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residential ground-mount solar array for homeowners with large yards and roofs that are not suitable for panels. The example assumes 25 panels totaling 10 kW on a fixed-tilt ground-mount racking system.</t>
        </is>
      </c>
    </row>
    <row r="12">
      <c r="A12" s="12" t="inlineStr">
        <is>
          <t>Equipment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Solar panels (400W monocrystalline, Tier 1)</t>
        </is>
      </c>
      <c r="B13" s="15" t="n">
        <v>25</v>
      </c>
      <c r="C13" s="16" t="inlineStr">
        <is>
          <t>each</t>
        </is>
      </c>
      <c r="D13" s="17" t="n">
        <v>245</v>
      </c>
      <c r="E13" s="18">
        <f>IF(B13="","",B13*D13)</f>
        <v/>
      </c>
    </row>
    <row r="14">
      <c r="A14" s="14" t="inlineStr">
        <is>
          <t>String inverter (10 kW, with DC optimizers)</t>
        </is>
      </c>
      <c r="B14" s="15" t="n">
        <v>1</v>
      </c>
      <c r="C14" s="16" t="inlineStr">
        <is>
          <t>each</t>
        </is>
      </c>
      <c r="D14" s="17" t="n">
        <v>2800</v>
      </c>
      <c r="E14" s="18">
        <f>IF(B14="","",B14*D14)</f>
        <v/>
      </c>
    </row>
    <row r="15">
      <c r="A15" s="14" t="inlineStr">
        <is>
          <t>DC optimizers</t>
        </is>
      </c>
      <c r="B15" s="15" t="n">
        <v>25</v>
      </c>
      <c r="C15" s="16" t="inlineStr">
        <is>
          <t>each</t>
        </is>
      </c>
      <c r="D15" s="17" t="n">
        <v>95</v>
      </c>
      <c r="E15" s="18">
        <f>IF(B15="","",B15*D15)</f>
        <v/>
      </c>
    </row>
    <row r="16">
      <c r="A16" s="14" t="inlineStr">
        <is>
          <t>Ground-mount racking system (fixed tilt)</t>
        </is>
      </c>
      <c r="B16" s="15" t="n">
        <v>1</v>
      </c>
      <c r="C16" s="16" t="inlineStr">
        <is>
          <t>system</t>
        </is>
      </c>
      <c r="D16" s="17" t="n">
        <v>3200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Equipment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Foundation and Site 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Ground screws or driven piles</t>
        </is>
      </c>
      <c r="B23" s="15" t="n">
        <v>12</v>
      </c>
      <c r="C23" s="16" t="inlineStr">
        <is>
          <t>each</t>
        </is>
      </c>
      <c r="D23" s="17" t="n">
        <v>85</v>
      </c>
      <c r="E23" s="18">
        <f>IF(B23="","",B23*D23)</f>
        <v/>
      </c>
    </row>
    <row r="24">
      <c r="A24" s="14" t="inlineStr">
        <is>
          <t>Concrete (pier footings)</t>
        </is>
      </c>
      <c r="B24" s="15" t="n">
        <v>3</v>
      </c>
      <c r="C24" s="16" t="inlineStr">
        <is>
          <t>cu yd</t>
        </is>
      </c>
      <c r="D24" s="17" t="n">
        <v>165</v>
      </c>
      <c r="E24" s="18">
        <f>IF(B24="","",B24*D24)</f>
        <v/>
      </c>
    </row>
    <row r="25">
      <c r="A25" s="14" t="inlineStr">
        <is>
          <t>Sonotube forms for concrete piers</t>
        </is>
      </c>
      <c r="B25" s="15" t="n">
        <v>12</v>
      </c>
      <c r="C25" s="16" t="inlineStr">
        <is>
          <t>each</t>
        </is>
      </c>
      <c r="D25" s="17" t="n">
        <v>15</v>
      </c>
      <c r="E25" s="18">
        <f>IF(B25="","",B25*D25)</f>
        <v/>
      </c>
    </row>
    <row r="26">
      <c r="A26" s="14" t="inlineStr">
        <is>
          <t>Gravel (base pad)</t>
        </is>
      </c>
      <c r="B26" s="15" t="n">
        <v>3</v>
      </c>
      <c r="C26" s="16" t="inlineStr">
        <is>
          <t>tons</t>
        </is>
      </c>
      <c r="D26" s="17" t="n">
        <v>40</v>
      </c>
      <c r="E26" s="18">
        <f>IF(B26="","",B26*D26)</f>
        <v/>
      </c>
    </row>
    <row r="27">
      <c r="A27" s="14" t="inlineStr">
        <is>
          <t>Landscape fabric (under array)</t>
        </is>
      </c>
      <c r="B27" s="15" t="n">
        <v>400</v>
      </c>
      <c r="C27" s="16" t="inlineStr">
        <is>
          <t>sq ft</t>
        </is>
      </c>
      <c r="D27" s="17" t="n">
        <v>0.3</v>
      </c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9" t="inlineStr">
        <is>
          <t>Foundation and Site Materials Subtotal</t>
        </is>
      </c>
      <c r="B31" s="20" t="n"/>
      <c r="C31" s="20" t="n"/>
      <c r="D31" s="20" t="n"/>
      <c r="E31" s="21">
        <f>SUM(E23:E30)</f>
        <v/>
      </c>
    </row>
    <row r="33">
      <c r="A33" s="12" t="inlineStr">
        <is>
          <t>Electrical Materials</t>
        </is>
      </c>
      <c r="B33" s="12" t="inlineStr">
        <is>
          <t>Qty</t>
        </is>
      </c>
      <c r="C33" s="12" t="inlineStr">
        <is>
          <t>Unit</t>
        </is>
      </c>
      <c r="D33" s="13" t="inlineStr">
        <is>
          <t>Unit Cost</t>
        </is>
      </c>
      <c r="E33" s="13" t="inlineStr">
        <is>
          <t>Total</t>
        </is>
      </c>
    </row>
    <row r="34">
      <c r="A34" s="14" t="inlineStr">
        <is>
          <t>DC wire (PV wire, 10 AWG)</t>
        </is>
      </c>
      <c r="B34" s="15" t="n">
        <v>300</v>
      </c>
      <c r="C34" s="16" t="inlineStr">
        <is>
          <t>lin ft</t>
        </is>
      </c>
      <c r="D34" s="17" t="n">
        <v>0.85</v>
      </c>
      <c r="E34" s="18">
        <f>IF(B34="","",B34*D34)</f>
        <v/>
      </c>
    </row>
    <row r="35">
      <c r="A35" s="14" t="inlineStr">
        <is>
          <t>AC wire (THWN, 6 AWG)</t>
        </is>
      </c>
      <c r="B35" s="15" t="n">
        <v>200</v>
      </c>
      <c r="C35" s="16" t="inlineStr">
        <is>
          <t>lin ft</t>
        </is>
      </c>
      <c r="D35" s="17" t="n">
        <v>1.5</v>
      </c>
      <c r="E35" s="18">
        <f>IF(B35="","",B35*D35)</f>
        <v/>
      </c>
    </row>
    <row r="36">
      <c r="A36" s="14" t="inlineStr">
        <is>
          <t>Conduit (PVC, Schedule 40, 1-inch)</t>
        </is>
      </c>
      <c r="B36" s="15" t="n">
        <v>150</v>
      </c>
      <c r="C36" s="16" t="inlineStr">
        <is>
          <t>lin ft</t>
        </is>
      </c>
      <c r="D36" s="17" t="n">
        <v>1.75</v>
      </c>
      <c r="E36" s="18">
        <f>IF(B36="","",B36*D36)</f>
        <v/>
      </c>
    </row>
    <row r="37">
      <c r="A37" s="14" t="inlineStr">
        <is>
          <t>Conduit (EMT, 3/4-inch, above ground)</t>
        </is>
      </c>
      <c r="B37" s="15" t="n">
        <v>40</v>
      </c>
      <c r="C37" s="16" t="inlineStr">
        <is>
          <t>lin ft</t>
        </is>
      </c>
      <c r="D37" s="17" t="n">
        <v>2</v>
      </c>
      <c r="E37" s="18">
        <f>IF(B37="","",B37*D37)</f>
        <v/>
      </c>
    </row>
    <row r="38">
      <c r="A38" s="14" t="inlineStr">
        <is>
          <t>Conduit fittings</t>
        </is>
      </c>
      <c r="B38" s="15" t="n">
        <v>1</v>
      </c>
      <c r="C38" s="16" t="inlineStr">
        <is>
          <t>lot</t>
        </is>
      </c>
      <c r="D38" s="17" t="n">
        <v>100</v>
      </c>
      <c r="E38" s="18">
        <f>IF(B38="","",B38*D38)</f>
        <v/>
      </c>
    </row>
    <row r="39">
      <c r="A39" s="14" t="inlineStr">
        <is>
          <t>AC disconnect (fused, 60A)</t>
        </is>
      </c>
      <c r="B39" s="15" t="n">
        <v>1</v>
      </c>
      <c r="C39" s="16" t="inlineStr">
        <is>
          <t>each</t>
        </is>
      </c>
      <c r="D39" s="17" t="n">
        <v>85</v>
      </c>
      <c r="E39" s="18">
        <f>IF(B39="","",B39*D39)</f>
        <v/>
      </c>
    </row>
    <row r="40">
      <c r="A40" s="14" t="inlineStr">
        <is>
          <t>DC disconnect</t>
        </is>
      </c>
      <c r="B40" s="15" t="n">
        <v>1</v>
      </c>
      <c r="C40" s="16" t="inlineStr">
        <is>
          <t>each</t>
        </is>
      </c>
      <c r="D40" s="17" t="n">
        <v>75</v>
      </c>
      <c r="E40" s="18">
        <f>IF(B40="","",B40*D40)</f>
        <v/>
      </c>
    </row>
    <row r="41">
      <c r="A41" s="14" t="inlineStr">
        <is>
          <t>Grounding equipment</t>
        </is>
      </c>
      <c r="B41" s="15" t="n">
        <v>1</v>
      </c>
      <c r="C41" s="16" t="inlineStr">
        <is>
          <t>lot</t>
        </is>
      </c>
      <c r="D41" s="17" t="n">
        <v>150</v>
      </c>
      <c r="E41" s="18">
        <f>IF(B41="","",B41*D41)</f>
        <v/>
      </c>
    </row>
    <row r="42">
      <c r="A42" s="14" t="inlineStr">
        <is>
          <t>Rapid shutdown device</t>
        </is>
      </c>
      <c r="B42" s="15" t="n">
        <v>1</v>
      </c>
      <c r="C42" s="16" t="inlineStr">
        <is>
          <t>each</t>
        </is>
      </c>
      <c r="D42" s="17" t="n">
        <v>150</v>
      </c>
      <c r="E42" s="18">
        <f>IF(B42="","",B42*D42)</f>
        <v/>
      </c>
    </row>
    <row r="43">
      <c r="A43" s="14" t="inlineStr">
        <is>
          <t>Production meter socket</t>
        </is>
      </c>
      <c r="B43" s="15" t="n">
        <v>1</v>
      </c>
      <c r="C43" s="16" t="inlineStr">
        <is>
          <t>each</t>
        </is>
      </c>
      <c r="D43" s="17" t="n">
        <v>45</v>
      </c>
      <c r="E43" s="18">
        <f>IF(B43="","",B43*D43)</f>
        <v/>
      </c>
    </row>
    <row r="44">
      <c r="A44" s="14" t="inlineStr">
        <is>
          <t>Breaker (50A, for main panel)</t>
        </is>
      </c>
      <c r="B44" s="15" t="n">
        <v>1</v>
      </c>
      <c r="C44" s="16" t="inlineStr">
        <is>
          <t>each</t>
        </is>
      </c>
      <c r="D44" s="17" t="n">
        <v>35</v>
      </c>
      <c r="E44" s="18">
        <f>IF(B44="","",B44*D44)</f>
        <v/>
      </c>
    </row>
    <row r="45">
      <c r="A45" s="14" t="inlineStr">
        <is>
          <t>Labels and placards</t>
        </is>
      </c>
      <c r="B45" s="15" t="n">
        <v>1</v>
      </c>
      <c r="C45" s="16" t="inlineStr">
        <is>
          <t>set</t>
        </is>
      </c>
      <c r="D45" s="17" t="n">
        <v>35</v>
      </c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9" t="inlineStr">
        <is>
          <t>Electrical Materials Subtotal</t>
        </is>
      </c>
      <c r="B49" s="20" t="n"/>
      <c r="C49" s="20" t="n"/>
      <c r="D49" s="20" t="n"/>
      <c r="E49" s="21">
        <f>SUM(E34:E48)</f>
        <v/>
      </c>
    </row>
    <row r="51">
      <c r="A51" s="12" t="inlineStr">
        <is>
          <t>Labor</t>
        </is>
      </c>
      <c r="B51" s="12" t="inlineStr">
        <is>
          <t>Qty</t>
        </is>
      </c>
      <c r="C51" s="12" t="inlineStr">
        <is>
          <t>Unit</t>
        </is>
      </c>
      <c r="D51" s="13" t="inlineStr">
        <is>
          <t>Unit Cost</t>
        </is>
      </c>
      <c r="E51" s="13" t="inlineStr">
        <is>
          <t>Total</t>
        </is>
      </c>
    </row>
    <row r="52">
      <c r="A52" s="14" t="inlineStr">
        <is>
          <t>Site preparation and grading</t>
        </is>
      </c>
      <c r="B52" s="15" t="n">
        <v>8</v>
      </c>
      <c r="C52" s="16" t="inlineStr">
        <is>
          <t>hours</t>
        </is>
      </c>
      <c r="D52" s="17" t="n">
        <v>75</v>
      </c>
      <c r="E52" s="18">
        <f>IF(B52="","",B52*D52)</f>
        <v/>
      </c>
    </row>
    <row r="53">
      <c r="A53" s="14" t="inlineStr">
        <is>
          <t>Foundation installation (piers or ground screws)</t>
        </is>
      </c>
      <c r="B53" s="15" t="n">
        <v>12</v>
      </c>
      <c r="C53" s="16" t="inlineStr">
        <is>
          <t>hours</t>
        </is>
      </c>
      <c r="D53" s="17" t="n">
        <v>80</v>
      </c>
      <c r="E53" s="18">
        <f>IF(B53="","",B53*D53)</f>
        <v/>
      </c>
    </row>
    <row r="54">
      <c r="A54" s="14" t="inlineStr">
        <is>
          <t>Racking assembly and installation</t>
        </is>
      </c>
      <c r="B54" s="15" t="n">
        <v>16</v>
      </c>
      <c r="C54" s="16" t="inlineStr">
        <is>
          <t>hours</t>
        </is>
      </c>
      <c r="D54" s="17" t="n">
        <v>75</v>
      </c>
      <c r="E54" s="18">
        <f>IF(B54="","",B54*D54)</f>
        <v/>
      </c>
    </row>
    <row r="55">
      <c r="A55" s="14" t="inlineStr">
        <is>
          <t>Panel installation (crew of 2)</t>
        </is>
      </c>
      <c r="B55" s="15" t="n">
        <v>12</v>
      </c>
      <c r="C55" s="16" t="inlineStr">
        <is>
          <t>hours</t>
        </is>
      </c>
      <c r="D55" s="17" t="n">
        <v>75</v>
      </c>
      <c r="E55" s="18">
        <f>IF(B55="","",B55*D55)</f>
        <v/>
      </c>
    </row>
    <row r="56">
      <c r="A56" s="14" t="inlineStr">
        <is>
          <t>Trenching (150 ft, 24-inch depth)</t>
        </is>
      </c>
      <c r="B56" s="15" t="n">
        <v>10</v>
      </c>
      <c r="C56" s="16" t="inlineStr">
        <is>
          <t>hours</t>
        </is>
      </c>
      <c r="D56" s="17" t="n">
        <v>80</v>
      </c>
      <c r="E56" s="18">
        <f>IF(B56="","",B56*D56)</f>
        <v/>
      </c>
    </row>
    <row r="57">
      <c r="A57" s="14" t="inlineStr">
        <is>
          <t>Conduit and wire installation</t>
        </is>
      </c>
      <c r="B57" s="15" t="n">
        <v>10</v>
      </c>
      <c r="C57" s="16" t="inlineStr">
        <is>
          <t>hours</t>
        </is>
      </c>
      <c r="D57" s="17" t="n">
        <v>85</v>
      </c>
      <c r="E57" s="18">
        <f>IF(B57="","",B57*D57)</f>
        <v/>
      </c>
    </row>
    <row r="58">
      <c r="A58" s="14" t="inlineStr">
        <is>
          <t>Inverter installation and wiring</t>
        </is>
      </c>
      <c r="B58" s="15" t="n">
        <v>4</v>
      </c>
      <c r="C58" s="16" t="inlineStr">
        <is>
          <t>hours</t>
        </is>
      </c>
      <c r="D58" s="17" t="n">
        <v>95</v>
      </c>
      <c r="E58" s="18">
        <f>IF(B58="","",B58*D58)</f>
        <v/>
      </c>
    </row>
    <row r="59">
      <c r="A59" s="14" t="inlineStr">
        <is>
          <t>Electrical terminations and panel work</t>
        </is>
      </c>
      <c r="B59" s="15" t="n">
        <v>4</v>
      </c>
      <c r="C59" s="16" t="inlineStr">
        <is>
          <t>hours</t>
        </is>
      </c>
      <c r="D59" s="17" t="n">
        <v>95</v>
      </c>
      <c r="E59" s="18">
        <f>IF(B59="","",B59*D59)</f>
        <v/>
      </c>
    </row>
    <row r="60">
      <c r="A60" s="14" t="inlineStr">
        <is>
          <t>System testing and commissioning</t>
        </is>
      </c>
      <c r="B60" s="15" t="n">
        <v>3</v>
      </c>
      <c r="C60" s="16" t="inlineStr">
        <is>
          <t>hours</t>
        </is>
      </c>
      <c r="D60" s="17" t="n">
        <v>95</v>
      </c>
      <c r="E60" s="18">
        <f>IF(B60="","",B60*D60)</f>
        <v/>
      </c>
    </row>
    <row r="61">
      <c r="A61" s="14" t="inlineStr">
        <is>
          <t>Backfill trench and site restoration</t>
        </is>
      </c>
      <c r="B61" s="15" t="n">
        <v>6</v>
      </c>
      <c r="C61" s="16" t="inlineStr">
        <is>
          <t>hours</t>
        </is>
      </c>
      <c r="D61" s="17" t="n">
        <v>65</v>
      </c>
      <c r="E61" s="18">
        <f>IF(B61="","",B61*D61)</f>
        <v/>
      </c>
    </row>
    <row r="62">
      <c r="A62" s="14" t="inlineStr">
        <is>
          <t>Cleanup</t>
        </is>
      </c>
      <c r="B62" s="15" t="n">
        <v>2</v>
      </c>
      <c r="C62" s="16" t="inlineStr">
        <is>
          <t>hours</t>
        </is>
      </c>
      <c r="D62" s="17" t="n">
        <v>50</v>
      </c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4" t="inlineStr"/>
      <c r="B64" s="15" t="n"/>
      <c r="C64" s="16" t="inlineStr"/>
      <c r="D64" s="17" t="n"/>
      <c r="E64" s="18">
        <f>IF(B64="","",B64*D64)</f>
        <v/>
      </c>
    </row>
    <row r="65">
      <c r="A65" s="14" t="inlineStr"/>
      <c r="B65" s="15" t="n"/>
      <c r="C65" s="16" t="inlineStr"/>
      <c r="D65" s="17" t="n"/>
      <c r="E65" s="18">
        <f>IF(B65="","",B65*D65)</f>
        <v/>
      </c>
    </row>
    <row r="66">
      <c r="A66" s="19" t="inlineStr">
        <is>
          <t>Labor Subtotal</t>
        </is>
      </c>
      <c r="B66" s="20" t="n"/>
      <c r="C66" s="20" t="n"/>
      <c r="D66" s="20" t="n"/>
      <c r="E66" s="21">
        <f>SUM(E52:E65)</f>
        <v/>
      </c>
    </row>
    <row r="68">
      <c r="A68" s="12" t="inlineStr">
        <is>
          <t>Permitting and Soft Costs</t>
        </is>
      </c>
      <c r="B68" s="12" t="inlineStr">
        <is>
          <t>Qty</t>
        </is>
      </c>
      <c r="C68" s="12" t="inlineStr">
        <is>
          <t>Unit</t>
        </is>
      </c>
      <c r="D68" s="13" t="inlineStr">
        <is>
          <t>Unit Cost</t>
        </is>
      </c>
      <c r="E68" s="13" t="inlineStr">
        <is>
          <t>Total</t>
        </is>
      </c>
    </row>
    <row r="69">
      <c r="A69" s="14" t="inlineStr">
        <is>
          <t>Building permit</t>
        </is>
      </c>
      <c r="B69" s="15" t="n">
        <v>1</v>
      </c>
      <c r="C69" s="16" t="inlineStr">
        <is>
          <t>each</t>
        </is>
      </c>
      <c r="D69" s="17" t="n">
        <v>500</v>
      </c>
      <c r="E69" s="18">
        <f>IF(B69="","",B69*D69)</f>
        <v/>
      </c>
    </row>
    <row r="70">
      <c r="A70" s="14" t="inlineStr">
        <is>
          <t>Electrical permit</t>
        </is>
      </c>
      <c r="B70" s="15" t="n">
        <v>1</v>
      </c>
      <c r="C70" s="16" t="inlineStr">
        <is>
          <t>each</t>
        </is>
      </c>
      <c r="D70" s="17" t="n">
        <v>150</v>
      </c>
      <c r="E70" s="18">
        <f>IF(B70="","",B70*D70)</f>
        <v/>
      </c>
    </row>
    <row r="71">
      <c r="A71" s="14" t="inlineStr">
        <is>
          <t>Plan set / engineering stamp</t>
        </is>
      </c>
      <c r="B71" s="15" t="n">
        <v>1</v>
      </c>
      <c r="C71" s="16" t="inlineStr">
        <is>
          <t>each</t>
        </is>
      </c>
      <c r="D71" s="17" t="n">
        <v>500</v>
      </c>
      <c r="E71" s="18">
        <f>IF(B71="","",B71*D71)</f>
        <v/>
      </c>
    </row>
    <row r="72">
      <c r="A72" s="14" t="inlineStr">
        <is>
          <t>Utility interconnection application</t>
        </is>
      </c>
      <c r="B72" s="15" t="n">
        <v>1</v>
      </c>
      <c r="C72" s="16" t="inlineStr">
        <is>
          <t>each</t>
        </is>
      </c>
      <c r="D72" s="17" t="n">
        <v>75</v>
      </c>
      <c r="E72" s="18">
        <f>IF(B72="","",B72*D72)</f>
        <v/>
      </c>
    </row>
    <row r="73">
      <c r="A73" s="14" t="inlineStr">
        <is>
          <t>Site survey and system design</t>
        </is>
      </c>
      <c r="B73" s="15" t="n">
        <v>1</v>
      </c>
      <c r="C73" s="16" t="inlineStr">
        <is>
          <t>each</t>
        </is>
      </c>
      <c r="D73" s="17" t="n">
        <v>400</v>
      </c>
      <c r="E73" s="18">
        <f>IF(B73="","",B73*D73)</f>
        <v/>
      </c>
    </row>
    <row r="74">
      <c r="A74" s="14" t="inlineStr">
        <is>
          <t>Monitoring setup</t>
        </is>
      </c>
      <c r="B74" s="15" t="n">
        <v>1</v>
      </c>
      <c r="C74" s="16" t="inlineStr">
        <is>
          <t>each</t>
        </is>
      </c>
      <c r="D74" s="17" t="n">
        <v>50</v>
      </c>
      <c r="E74" s="18">
        <f>IF(B74="","",B74*D74)</f>
        <v/>
      </c>
    </row>
    <row r="75">
      <c r="A75" s="14" t="inlineStr"/>
      <c r="B75" s="15" t="n"/>
      <c r="C75" s="16" t="inlineStr"/>
      <c r="D75" s="17" t="n"/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9" t="inlineStr">
        <is>
          <t>Permitting and Soft Costs Subtotal</t>
        </is>
      </c>
      <c r="B78" s="20" t="n"/>
      <c r="C78" s="20" t="n"/>
      <c r="D78" s="20" t="n"/>
      <c r="E78" s="21">
        <f>SUM(E69:E77)</f>
        <v/>
      </c>
    </row>
    <row r="80">
      <c r="A80" s="22" t="inlineStr">
        <is>
          <t>Summary</t>
        </is>
      </c>
    </row>
    <row r="81">
      <c r="A81" s="23" t="inlineStr">
        <is>
          <t>Equipment</t>
        </is>
      </c>
      <c r="E81" s="24">
        <f>E20</f>
        <v/>
      </c>
    </row>
    <row r="82">
      <c r="A82" s="23" t="inlineStr">
        <is>
          <t>Foundation and Site Materials</t>
        </is>
      </c>
      <c r="E82" s="24">
        <f>E31</f>
        <v/>
      </c>
    </row>
    <row r="83">
      <c r="A83" s="23" t="inlineStr">
        <is>
          <t>Electrical Materials</t>
        </is>
      </c>
      <c r="E83" s="24">
        <f>E49</f>
        <v/>
      </c>
    </row>
    <row r="84">
      <c r="A84" s="23" t="inlineStr">
        <is>
          <t>Labor</t>
        </is>
      </c>
      <c r="E84" s="24">
        <f>E66</f>
        <v/>
      </c>
    </row>
    <row r="85">
      <c r="A85" s="23" t="inlineStr">
        <is>
          <t>Permitting and Soft Costs</t>
        </is>
      </c>
      <c r="E85" s="24">
        <f>E78</f>
        <v/>
      </c>
    </row>
    <row r="86">
      <c r="A86" s="7" t="inlineStr">
        <is>
          <t>Direct Cost Subtotal</t>
        </is>
      </c>
      <c r="E86" s="25">
        <f>E20+E31+E49+E66+E78</f>
        <v/>
      </c>
    </row>
    <row r="87">
      <c r="A87" s="23" t="inlineStr">
        <is>
          <t>Overhead</t>
        </is>
      </c>
      <c r="D87" s="26" t="n">
        <v>0.15</v>
      </c>
      <c r="E87" s="24">
        <f>E86*D87</f>
        <v/>
      </c>
    </row>
    <row r="88">
      <c r="A88" s="23" t="inlineStr">
        <is>
          <t>Profit (on direct cost + overhead)</t>
        </is>
      </c>
      <c r="D88" s="26" t="n">
        <v>0.12</v>
      </c>
      <c r="E88" s="24">
        <f>(E86+E87)*D88</f>
        <v/>
      </c>
    </row>
    <row r="89">
      <c r="A89" s="27" t="inlineStr">
        <is>
          <t>TOTAL ESTIMATE</t>
        </is>
      </c>
      <c r="B89" s="28" t="n"/>
      <c r="C89" s="28" t="n"/>
      <c r="D89" s="28" t="n"/>
      <c r="E89" s="29">
        <f>E86+E87+E88</f>
        <v/>
      </c>
    </row>
    <row r="91">
      <c r="A91" s="7" t="inlineStr">
        <is>
          <t>Scope of work</t>
        </is>
      </c>
    </row>
    <row r="92" ht="15" customHeight="1">
      <c r="A92" s="30" t="inlineStr">
        <is>
          <t>[Describe the work included in this estimate.]</t>
        </is>
      </c>
    </row>
    <row r="94">
      <c r="A94" s="7" t="inlineStr">
        <is>
          <t>Exclusions</t>
        </is>
      </c>
    </row>
    <row r="95" ht="30" customHeight="1">
      <c r="A95" s="30" t="inlineStr">
        <is>
          <t>[List anything not included, such as permits, repairs to hidden conditions, or work by others.]</t>
        </is>
      </c>
    </row>
    <row r="97">
      <c r="A97" s="7" t="inlineStr">
        <is>
          <t>Timeline</t>
        </is>
      </c>
    </row>
    <row r="98" ht="15" customHeight="1">
      <c r="A98" s="30" t="inlineStr">
        <is>
          <t>Estimated [X] working days from start, weather and inspections permitting.</t>
        </is>
      </c>
    </row>
    <row r="100">
      <c r="A100" s="7" t="inlineStr">
        <is>
          <t>Payment terms</t>
        </is>
      </c>
    </row>
    <row r="101" ht="15" customHeight="1">
      <c r="A101" s="30" t="inlineStr">
        <is>
          <t>50% deposit at scheduling, 50% due at completion.</t>
        </is>
      </c>
    </row>
    <row r="103">
      <c r="A103" s="7" t="inlineStr">
        <is>
          <t>Warranty</t>
        </is>
      </c>
    </row>
    <row r="104" ht="15" customHeight="1">
      <c r="A104" s="30" t="inlineStr">
        <is>
          <t>1-year workmanship warranty. Manufacturer warranties apply to materials.</t>
        </is>
      </c>
    </row>
    <row r="106">
      <c r="A106" s="7" t="inlineStr">
        <is>
          <t>License and insurance</t>
        </is>
      </c>
    </row>
    <row r="107" ht="15" customHeight="1">
      <c r="A107" s="30" t="inlineStr">
        <is>
          <t>License #[number]. Insured by [carrier], policy #[number].</t>
        </is>
      </c>
    </row>
    <row r="109">
      <c r="A109" s="23" t="inlineStr">
        <is>
          <t>Customer signature: ______________________________</t>
        </is>
      </c>
      <c r="D109" s="23" t="inlineStr">
        <is>
          <t>Date: ____________</t>
        </is>
      </c>
    </row>
    <row r="111">
      <c r="A111" s="31" t="inlineStr">
        <is>
          <t>Template by Projul · projul.com</t>
        </is>
      </c>
    </row>
  </sheetData>
  <mergeCells count="8">
    <mergeCell ref="A95:E95"/>
    <mergeCell ref="A101:E101"/>
    <mergeCell ref="A104:E104"/>
    <mergeCell ref="A10:E10"/>
    <mergeCell ref="A98:E98"/>
    <mergeCell ref="A107:E107"/>
    <mergeCell ref="A1:E1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Solar Installation Estimate: Battery Storage Add-On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adding a home battery storage system to an existing or new solar installation. The example assumes one residential battery unit with a 13.5 kWh capacity.</t>
        </is>
      </c>
    </row>
    <row r="12">
      <c r="A12" s="12" t="inlineStr">
        <is>
          <t>Equipment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Battery unit (13.5 kWh, AC-coupled)</t>
        </is>
      </c>
      <c r="B13" s="15" t="n">
        <v>1</v>
      </c>
      <c r="C13" s="16" t="inlineStr">
        <is>
          <t>each</t>
        </is>
      </c>
      <c r="D13" s="17" t="n">
        <v>8500</v>
      </c>
      <c r="E13" s="18">
        <f>IF(B13="","",B13*D13)</f>
        <v/>
      </c>
    </row>
    <row r="14">
      <c r="A14" s="14" t="inlineStr">
        <is>
          <t>Battery gateway / transfer switch</t>
        </is>
      </c>
      <c r="B14" s="15" t="n">
        <v>1</v>
      </c>
      <c r="C14" s="16" t="inlineStr">
        <is>
          <t>each</t>
        </is>
      </c>
      <c r="D14" s="17" t="n">
        <v>1200</v>
      </c>
      <c r="E14" s="18">
        <f>IF(B14="","",B14*D14)</f>
        <v/>
      </c>
    </row>
    <row r="15">
      <c r="A15" s="14" t="inlineStr">
        <is>
          <t>Battery mounting bracket</t>
        </is>
      </c>
      <c r="B15" s="15" t="n">
        <v>1</v>
      </c>
      <c r="C15" s="16" t="inlineStr">
        <is>
          <t>each</t>
        </is>
      </c>
      <c r="D15" s="17" t="n">
        <v>150</v>
      </c>
      <c r="E15" s="18">
        <f>IF(B15="","",B15*D15)</f>
        <v/>
      </c>
    </row>
    <row r="16">
      <c r="A16" s="14" t="inlineStr">
        <is>
          <t>CT clamps (current transformers)</t>
        </is>
      </c>
      <c r="B16" s="15" t="n">
        <v>2</v>
      </c>
      <c r="C16" s="16" t="inlineStr">
        <is>
          <t>each</t>
        </is>
      </c>
      <c r="D16" s="17" t="n">
        <v>45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Equipment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Electrical 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Critical loads panel (sub-panel, 100A)</t>
        </is>
      </c>
      <c r="B23" s="15" t="n">
        <v>1</v>
      </c>
      <c r="C23" s="16" t="inlineStr">
        <is>
          <t>each</t>
        </is>
      </c>
      <c r="D23" s="17" t="n">
        <v>250</v>
      </c>
      <c r="E23" s="18">
        <f>IF(B23="","",B23*D23)</f>
        <v/>
      </c>
    </row>
    <row r="24">
      <c r="A24" s="14" t="inlineStr">
        <is>
          <t>Wire (various gauges, THWN)</t>
        </is>
      </c>
      <c r="B24" s="15" t="n">
        <v>100</v>
      </c>
      <c r="C24" s="16" t="inlineStr">
        <is>
          <t>lin ft</t>
        </is>
      </c>
      <c r="D24" s="17" t="n">
        <v>2</v>
      </c>
      <c r="E24" s="18">
        <f>IF(B24="","",B24*D24)</f>
        <v/>
      </c>
    </row>
    <row r="25">
      <c r="A25" s="14" t="inlineStr">
        <is>
          <t>Conduit (EMT, 3/4-inch and 1-inch)</t>
        </is>
      </c>
      <c r="B25" s="15" t="n">
        <v>40</v>
      </c>
      <c r="C25" s="16" t="inlineStr">
        <is>
          <t>lin ft</t>
        </is>
      </c>
      <c r="D25" s="17" t="n">
        <v>2.25</v>
      </c>
      <c r="E25" s="18">
        <f>IF(B25="","",B25*D25)</f>
        <v/>
      </c>
    </row>
    <row r="26">
      <c r="A26" s="14" t="inlineStr">
        <is>
          <t>Conduit fittings</t>
        </is>
      </c>
      <c r="B26" s="15" t="n">
        <v>1</v>
      </c>
      <c r="C26" s="16" t="inlineStr">
        <is>
          <t>lot</t>
        </is>
      </c>
      <c r="D26" s="17" t="n">
        <v>60</v>
      </c>
      <c r="E26" s="18">
        <f>IF(B26="","",B26*D26)</f>
        <v/>
      </c>
    </row>
    <row r="27">
      <c r="A27" s="14" t="inlineStr">
        <is>
          <t>Breakers (for critical loads panel)</t>
        </is>
      </c>
      <c r="B27" s="15" t="n">
        <v>8</v>
      </c>
      <c r="C27" s="16" t="inlineStr">
        <is>
          <t>each</t>
        </is>
      </c>
      <c r="D27" s="17" t="n">
        <v>15</v>
      </c>
      <c r="E27" s="18">
        <f>IF(B27="","",B27*D27)</f>
        <v/>
      </c>
    </row>
    <row r="28">
      <c r="A28" s="14" t="inlineStr">
        <is>
          <t>AC disconnect (battery)</t>
        </is>
      </c>
      <c r="B28" s="15" t="n">
        <v>1</v>
      </c>
      <c r="C28" s="16" t="inlineStr">
        <is>
          <t>each</t>
        </is>
      </c>
      <c r="D28" s="17" t="n">
        <v>65</v>
      </c>
      <c r="E28" s="18">
        <f>IF(B28="","",B28*D28)</f>
        <v/>
      </c>
    </row>
    <row r="29">
      <c r="A29" s="14" t="inlineStr">
        <is>
          <t>Grounding materials</t>
        </is>
      </c>
      <c r="B29" s="15" t="n">
        <v>1</v>
      </c>
      <c r="C29" s="16" t="inlineStr">
        <is>
          <t>lot</t>
        </is>
      </c>
      <c r="D29" s="17" t="n">
        <v>75</v>
      </c>
      <c r="E29" s="18">
        <f>IF(B29="","",B29*D29)</f>
        <v/>
      </c>
    </row>
    <row r="30">
      <c r="A30" s="14" t="inlineStr">
        <is>
          <t>Labels and placards</t>
        </is>
      </c>
      <c r="B30" s="15" t="n">
        <v>1</v>
      </c>
      <c r="C30" s="16" t="inlineStr">
        <is>
          <t>set</t>
        </is>
      </c>
      <c r="D30" s="17" t="n">
        <v>25</v>
      </c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9" t="inlineStr">
        <is>
          <t>Electrical Materials Subtotal</t>
        </is>
      </c>
      <c r="B34" s="20" t="n"/>
      <c r="C34" s="20" t="n"/>
      <c r="D34" s="20" t="n"/>
      <c r="E34" s="21">
        <f>SUM(E23:E33)</f>
        <v/>
      </c>
    </row>
    <row r="36">
      <c r="A36" s="12" t="inlineStr">
        <is>
          <t>Labor</t>
        </is>
      </c>
      <c r="B36" s="12" t="inlineStr">
        <is>
          <t>Qty</t>
        </is>
      </c>
      <c r="C36" s="12" t="inlineStr">
        <is>
          <t>Unit</t>
        </is>
      </c>
      <c r="D36" s="13" t="inlineStr">
        <is>
          <t>Unit Cost</t>
        </is>
      </c>
      <c r="E36" s="13" t="inlineStr">
        <is>
          <t>Total</t>
        </is>
      </c>
    </row>
    <row r="37">
      <c r="A37" s="14" t="inlineStr">
        <is>
          <t>Install battery mounting and unit</t>
        </is>
      </c>
      <c r="B37" s="15" t="n">
        <v>4</v>
      </c>
      <c r="C37" s="16" t="inlineStr">
        <is>
          <t>hours</t>
        </is>
      </c>
      <c r="D37" s="17" t="n">
        <v>85</v>
      </c>
      <c r="E37" s="18">
        <f>IF(B37="","",B37*D37)</f>
        <v/>
      </c>
    </row>
    <row r="38">
      <c r="A38" s="14" t="inlineStr">
        <is>
          <t>Install gateway / transfer switch</t>
        </is>
      </c>
      <c r="B38" s="15" t="n">
        <v>3</v>
      </c>
      <c r="C38" s="16" t="inlineStr">
        <is>
          <t>hours</t>
        </is>
      </c>
      <c r="D38" s="17" t="n">
        <v>95</v>
      </c>
      <c r="E38" s="18">
        <f>IF(B38="","",B38*D38)</f>
        <v/>
      </c>
    </row>
    <row r="39">
      <c r="A39" s="14" t="inlineStr">
        <is>
          <t>Install critical loads panel</t>
        </is>
      </c>
      <c r="B39" s="15" t="n">
        <v>4</v>
      </c>
      <c r="C39" s="16" t="inlineStr">
        <is>
          <t>hours</t>
        </is>
      </c>
      <c r="D39" s="17" t="n">
        <v>95</v>
      </c>
      <c r="E39" s="18">
        <f>IF(B39="","",B39*D39)</f>
        <v/>
      </c>
    </row>
    <row r="40">
      <c r="A40" s="14" t="inlineStr">
        <is>
          <t>Transfer circuits to critical loads panel</t>
        </is>
      </c>
      <c r="B40" s="15" t="n">
        <v>3</v>
      </c>
      <c r="C40" s="16" t="inlineStr">
        <is>
          <t>hours</t>
        </is>
      </c>
      <c r="D40" s="17" t="n">
        <v>95</v>
      </c>
      <c r="E40" s="18">
        <f>IF(B40="","",B40*D40)</f>
        <v/>
      </c>
    </row>
    <row r="41">
      <c r="A41" s="14" t="inlineStr">
        <is>
          <t>Conduit and wire installation</t>
        </is>
      </c>
      <c r="B41" s="15" t="n">
        <v>4</v>
      </c>
      <c r="C41" s="16" t="inlineStr">
        <is>
          <t>hours</t>
        </is>
      </c>
      <c r="D41" s="17" t="n">
        <v>85</v>
      </c>
      <c r="E41" s="18">
        <f>IF(B41="","",B41*D41)</f>
        <v/>
      </c>
    </row>
    <row r="42">
      <c r="A42" s="14" t="inlineStr">
        <is>
          <t>System programming and commissioning</t>
        </is>
      </c>
      <c r="B42" s="15" t="n">
        <v>3</v>
      </c>
      <c r="C42" s="16" t="inlineStr">
        <is>
          <t>hours</t>
        </is>
      </c>
      <c r="D42" s="17" t="n">
        <v>100</v>
      </c>
      <c r="E42" s="18">
        <f>IF(B42="","",B42*D42)</f>
        <v/>
      </c>
    </row>
    <row r="43">
      <c r="A43" s="14" t="inlineStr">
        <is>
          <t>Utility notification and inspection prep</t>
        </is>
      </c>
      <c r="B43" s="15" t="n">
        <v>1</v>
      </c>
      <c r="C43" s="16" t="inlineStr">
        <is>
          <t>hours</t>
        </is>
      </c>
      <c r="D43" s="17" t="n">
        <v>85</v>
      </c>
      <c r="E43" s="18">
        <f>IF(B43="","",B43*D43)</f>
        <v/>
      </c>
    </row>
    <row r="44">
      <c r="A44" s="14" t="inlineStr">
        <is>
          <t>Cleanup</t>
        </is>
      </c>
      <c r="B44" s="15" t="n">
        <v>1</v>
      </c>
      <c r="C44" s="16" t="inlineStr">
        <is>
          <t>hours</t>
        </is>
      </c>
      <c r="D44" s="17" t="n">
        <v>50</v>
      </c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9" t="inlineStr">
        <is>
          <t>Labor Subtotal</t>
        </is>
      </c>
      <c r="B48" s="20" t="n"/>
      <c r="C48" s="20" t="n"/>
      <c r="D48" s="20" t="n"/>
      <c r="E48" s="21">
        <f>SUM(E37:E47)</f>
        <v/>
      </c>
    </row>
    <row r="50">
      <c r="A50" s="12" t="inlineStr">
        <is>
          <t>Permitting and Soft Costs</t>
        </is>
      </c>
      <c r="B50" s="12" t="inlineStr">
        <is>
          <t>Qty</t>
        </is>
      </c>
      <c r="C50" s="12" t="inlineStr">
        <is>
          <t>Unit</t>
        </is>
      </c>
      <c r="D50" s="13" t="inlineStr">
        <is>
          <t>Unit Cost</t>
        </is>
      </c>
      <c r="E50" s="13" t="inlineStr">
        <is>
          <t>Total</t>
        </is>
      </c>
    </row>
    <row r="51">
      <c r="A51" s="14" t="inlineStr">
        <is>
          <t>Electrical permit (battery addition)</t>
        </is>
      </c>
      <c r="B51" s="15" t="n">
        <v>1</v>
      </c>
      <c r="C51" s="16" t="inlineStr">
        <is>
          <t>each</t>
        </is>
      </c>
      <c r="D51" s="17" t="n">
        <v>150</v>
      </c>
      <c r="E51" s="18">
        <f>IF(B51="","",B51*D51)</f>
        <v/>
      </c>
    </row>
    <row r="52">
      <c r="A52" s="14" t="inlineStr">
        <is>
          <t>Plan revision / engineering update</t>
        </is>
      </c>
      <c r="B52" s="15" t="n">
        <v>1</v>
      </c>
      <c r="C52" s="16" t="inlineStr">
        <is>
          <t>each</t>
        </is>
      </c>
      <c r="D52" s="17" t="n">
        <v>200</v>
      </c>
      <c r="E52" s="18">
        <f>IF(B52="","",B52*D52)</f>
        <v/>
      </c>
    </row>
    <row r="53">
      <c r="A53" s="14" t="inlineStr">
        <is>
          <t>Utility interconnection update</t>
        </is>
      </c>
      <c r="B53" s="15" t="n">
        <v>1</v>
      </c>
      <c r="C53" s="16" t="inlineStr">
        <is>
          <t>each</t>
        </is>
      </c>
      <c r="D53" s="17" t="n">
        <v>50</v>
      </c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9" t="inlineStr">
        <is>
          <t>Permitting and Soft Costs Subtotal</t>
        </is>
      </c>
      <c r="B57" s="20" t="n"/>
      <c r="C57" s="20" t="n"/>
      <c r="D57" s="20" t="n"/>
      <c r="E57" s="21">
        <f>SUM(E51:E56)</f>
        <v/>
      </c>
    </row>
    <row r="59">
      <c r="A59" s="22" t="inlineStr">
        <is>
          <t>Summary</t>
        </is>
      </c>
    </row>
    <row r="60">
      <c r="A60" s="23" t="inlineStr">
        <is>
          <t>Equipment</t>
        </is>
      </c>
      <c r="E60" s="24">
        <f>E20</f>
        <v/>
      </c>
    </row>
    <row r="61">
      <c r="A61" s="23" t="inlineStr">
        <is>
          <t>Electrical Materials</t>
        </is>
      </c>
      <c r="E61" s="24">
        <f>E34</f>
        <v/>
      </c>
    </row>
    <row r="62">
      <c r="A62" s="23" t="inlineStr">
        <is>
          <t>Labor</t>
        </is>
      </c>
      <c r="E62" s="24">
        <f>E48</f>
        <v/>
      </c>
    </row>
    <row r="63">
      <c r="A63" s="23" t="inlineStr">
        <is>
          <t>Permitting and Soft Costs</t>
        </is>
      </c>
      <c r="E63" s="24">
        <f>E57</f>
        <v/>
      </c>
    </row>
    <row r="64">
      <c r="A64" s="7" t="inlineStr">
        <is>
          <t>Direct Cost Subtotal</t>
        </is>
      </c>
      <c r="E64" s="25">
        <f>E20+E34+E48+E57</f>
        <v/>
      </c>
    </row>
    <row r="65">
      <c r="A65" s="23" t="inlineStr">
        <is>
          <t>Overhead</t>
        </is>
      </c>
      <c r="D65" s="26" t="n">
        <v>0.12</v>
      </c>
      <c r="E65" s="24">
        <f>E64*D65</f>
        <v/>
      </c>
    </row>
    <row r="66">
      <c r="A66" s="23" t="inlineStr">
        <is>
          <t>Profit (on direct cost + overhead)</t>
        </is>
      </c>
      <c r="D66" s="26" t="n">
        <v>0.15</v>
      </c>
      <c r="E66" s="24">
        <f>(E64+E65)*D66</f>
        <v/>
      </c>
    </row>
    <row r="67">
      <c r="A67" s="27" t="inlineStr">
        <is>
          <t>TOTAL ESTIMATE</t>
        </is>
      </c>
      <c r="B67" s="28" t="n"/>
      <c r="C67" s="28" t="n"/>
      <c r="D67" s="28" t="n"/>
      <c r="E67" s="29">
        <f>E64+E65+E66</f>
        <v/>
      </c>
    </row>
    <row r="69">
      <c r="A69" s="7" t="inlineStr">
        <is>
          <t>Scope of work</t>
        </is>
      </c>
    </row>
    <row r="70" ht="15" customHeight="1">
      <c r="A70" s="30" t="inlineStr">
        <is>
          <t>[Describe the work included in this estimate.]</t>
        </is>
      </c>
    </row>
    <row r="72">
      <c r="A72" s="7" t="inlineStr">
        <is>
          <t>Exclusions</t>
        </is>
      </c>
    </row>
    <row r="73" ht="30" customHeight="1">
      <c r="A73" s="30" t="inlineStr">
        <is>
          <t>[List anything not included, such as permits, repairs to hidden conditions, or work by others.]</t>
        </is>
      </c>
    </row>
    <row r="75">
      <c r="A75" s="7" t="inlineStr">
        <is>
          <t>Timeline</t>
        </is>
      </c>
    </row>
    <row r="76" ht="15" customHeight="1">
      <c r="A76" s="30" t="inlineStr">
        <is>
          <t>Estimated [X] working days from start, weather and inspections permitting.</t>
        </is>
      </c>
    </row>
    <row r="78">
      <c r="A78" s="7" t="inlineStr">
        <is>
          <t>Payment terms</t>
        </is>
      </c>
    </row>
    <row r="79" ht="15" customHeight="1">
      <c r="A79" s="30" t="inlineStr">
        <is>
          <t>50% deposit at scheduling, 50% due at completion.</t>
        </is>
      </c>
    </row>
    <row r="81">
      <c r="A81" s="7" t="inlineStr">
        <is>
          <t>Warranty</t>
        </is>
      </c>
    </row>
    <row r="82" ht="15" customHeight="1">
      <c r="A82" s="30" t="inlineStr">
        <is>
          <t>1-year workmanship warranty. Manufacturer warranties apply to materials.</t>
        </is>
      </c>
    </row>
    <row r="84">
      <c r="A84" s="7" t="inlineStr">
        <is>
          <t>License and insurance</t>
        </is>
      </c>
    </row>
    <row r="85" ht="15" customHeight="1">
      <c r="A85" s="30" t="inlineStr">
        <is>
          <t>License #[number]. Insured by [carrier], policy #[number].</t>
        </is>
      </c>
    </row>
    <row r="87">
      <c r="A87" s="23" t="inlineStr">
        <is>
          <t>Customer signature: ______________________________</t>
        </is>
      </c>
      <c r="D87" s="23" t="inlineStr">
        <is>
          <t>Date: ____________</t>
        </is>
      </c>
    </row>
    <row r="89">
      <c r="A89" s="31" t="inlineStr">
        <is>
          <t>Template by Projul · projul.com</t>
        </is>
      </c>
    </row>
  </sheetData>
  <mergeCells count="8">
    <mergeCell ref="A73:E73"/>
    <mergeCell ref="A10:E10"/>
    <mergeCell ref="A82:E82"/>
    <mergeCell ref="A76:E76"/>
    <mergeCell ref="A85:E85"/>
    <mergeCell ref="A1:E1"/>
    <mergeCell ref="A70:E70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2026-11-01T04:27:15Z</dcterms:created>
  <dcterms:modified xsi:type="dcterms:W3CDTF">2026-11-01T04:27:15Z</dcterms:modified>
</cp:coreProperties>
</file>