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Floor Tile" sheetId="2" state="visible" r:id="rId2"/>
    <sheet name="Bathroom Tile" sheetId="3" state="visible" r:id="rId3"/>
    <sheet name="Commercial Tile" sheetId="4" state="visible" r:id="rId4"/>
  </sheets>
  <definedNames>
    <definedName name="_xlnm.Print_Area" localSheetId="1">'Residential Floor Tile'!$A$1:$E$85</definedName>
    <definedName name="_xlnm.Print_Area" localSheetId="2">'Bathroom Tile'!$A$1:$E$116</definedName>
    <definedName name="_xlnm.Print_Area" localSheetId="3">'Commercial Tile'!$A$1:$E$128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Tile Installation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Floor Tile: Residential Floor Tile Estimate</t>
        </is>
      </c>
    </row>
    <row r="7">
      <c r="B7" s="4" t="inlineStr">
        <is>
          <t xml:space="preserve">  •  Bathroom Tile: Bathroom Tile Estimate</t>
        </is>
      </c>
    </row>
    <row r="8">
      <c r="B8" s="4" t="inlineStr">
        <is>
          <t xml:space="preserve">  •  Commercial Tile: Commercial Tile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https://projul.com/blog/free-tile-installation-estimate-templates/?utm_source=template&amp;utm_medium=xlsx&amp;utm_campaign=tile-installation-estimate-templates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Tile Installation Estimate: Residential Floor Tile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800 sq ft of porcelain floor tile (12 x 24) across a kitchen, entry, and hallway, including demo of existing flooring, uncoupling membrane, and tile baseboard. Adjust quantities and pricing for your specific job.</t>
        </is>
      </c>
    </row>
    <row r="12">
      <c r="A12" s="12" t="inlineStr">
        <is>
          <t>Surface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Remove existing flooring and underlayment</t>
        </is>
      </c>
      <c r="B13" s="15" t="n">
        <v>800</v>
      </c>
      <c r="C13" s="16" t="inlineStr">
        <is>
          <t>sq ft</t>
        </is>
      </c>
      <c r="D13" s="17" t="n">
        <v>1.5</v>
      </c>
      <c r="E13" s="18">
        <f>IF(B13="","",B13*D13)</f>
        <v/>
      </c>
    </row>
    <row r="14">
      <c r="A14" s="14" t="inlineStr">
        <is>
          <t>Self-leveling patch for low spots</t>
        </is>
      </c>
      <c r="B14" s="15" t="n">
        <v>150</v>
      </c>
      <c r="C14" s="16" t="inlineStr">
        <is>
          <t>sq ft</t>
        </is>
      </c>
      <c r="D14" s="17" t="n">
        <v>3.5</v>
      </c>
      <c r="E14" s="18">
        <f>IF(B14="","",B14*D14)</f>
        <v/>
      </c>
    </row>
    <row r="15">
      <c r="A15" s="14" t="inlineStr">
        <is>
          <t>Uncoupling membrane</t>
        </is>
      </c>
      <c r="B15" s="15" t="n">
        <v>800</v>
      </c>
      <c r="C15" s="16" t="inlineStr">
        <is>
          <t>sq ft</t>
        </is>
      </c>
      <c r="D15" s="17" t="n">
        <v>2.25</v>
      </c>
      <c r="E15" s="18">
        <f>IF(B15="","",B15*D15)</f>
        <v/>
      </c>
    </row>
    <row r="16">
      <c r="A16" s="14" t="inlineStr">
        <is>
          <t>Floor cleaning, vacuuming, and priming</t>
        </is>
      </c>
      <c r="B16" s="15" t="n">
        <v>800</v>
      </c>
      <c r="C16" s="16" t="inlineStr">
        <is>
          <t>sq ft</t>
        </is>
      </c>
      <c r="D16" s="17" t="n">
        <v>0.3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Surface Preparation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Porcelain floor tile (12 x 24, includes 10% waste)</t>
        </is>
      </c>
      <c r="B23" s="15" t="n">
        <v>880</v>
      </c>
      <c r="C23" s="16" t="inlineStr">
        <is>
          <t>sq ft</t>
        </is>
      </c>
      <c r="D23" s="17" t="n">
        <v>4.5</v>
      </c>
      <c r="E23" s="18">
        <f>IF(B23="","",B23*D23)</f>
        <v/>
      </c>
    </row>
    <row r="24">
      <c r="A24" s="14" t="inlineStr">
        <is>
          <t>Modified thin-set mortar (50 lb bags)</t>
        </is>
      </c>
      <c r="B24" s="15" t="n">
        <v>18</v>
      </c>
      <c r="C24" s="16" t="inlineStr">
        <is>
          <t>bag</t>
        </is>
      </c>
      <c r="D24" s="17" t="n">
        <v>24</v>
      </c>
      <c r="E24" s="18">
        <f>IF(B24="","",B24*D24)</f>
        <v/>
      </c>
    </row>
    <row r="25">
      <c r="A25" s="14" t="inlineStr">
        <is>
          <t>Sanded grout (25 lb bags)</t>
        </is>
      </c>
      <c r="B25" s="15" t="n">
        <v>8</v>
      </c>
      <c r="C25" s="16" t="inlineStr">
        <is>
          <t>bag</t>
        </is>
      </c>
      <c r="D25" s="17" t="n">
        <v>26</v>
      </c>
      <c r="E25" s="18">
        <f>IF(B25="","",B25*D25)</f>
        <v/>
      </c>
    </row>
    <row r="26">
      <c r="A26" s="14" t="inlineStr">
        <is>
          <t>Grout sealer</t>
        </is>
      </c>
      <c r="B26" s="15" t="n">
        <v>1</v>
      </c>
      <c r="C26" s="16" t="inlineStr">
        <is>
          <t>gallon</t>
        </is>
      </c>
      <c r="D26" s="17" t="n">
        <v>45</v>
      </c>
      <c r="E26" s="18">
        <f>IF(B26="","",B26*D26)</f>
        <v/>
      </c>
    </row>
    <row r="27">
      <c r="A27" s="14" t="inlineStr">
        <is>
          <t>Spacers, leveling clips, and caulk</t>
        </is>
      </c>
      <c r="B27" s="15" t="n">
        <v>1</v>
      </c>
      <c r="C27" s="16" t="inlineStr">
        <is>
          <t>lot</t>
        </is>
      </c>
      <c r="D27" s="17" t="n">
        <v>120</v>
      </c>
      <c r="E27" s="18">
        <f>IF(B27="","",B27*D27)</f>
        <v/>
      </c>
    </row>
    <row r="28">
      <c r="A28" s="14" t="inlineStr">
        <is>
          <t>Metal edge trim and transitions</t>
        </is>
      </c>
      <c r="B28" s="15" t="n">
        <v>40</v>
      </c>
      <c r="C28" s="16" t="inlineStr">
        <is>
          <t>lin ft</t>
        </is>
      </c>
      <c r="D28" s="17" t="n">
        <v>5.5</v>
      </c>
      <c r="E28" s="18">
        <f>IF(B28="","",B28*D28)</f>
        <v/>
      </c>
    </row>
    <row r="29">
      <c r="A29" s="14" t="inlineStr">
        <is>
          <t>Door thresholds</t>
        </is>
      </c>
      <c r="B29" s="15" t="n">
        <v>4</v>
      </c>
      <c r="C29" s="16" t="inlineStr">
        <is>
          <t>each</t>
        </is>
      </c>
      <c r="D29" s="17" t="n">
        <v>35</v>
      </c>
      <c r="E29" s="18">
        <f>IF(B29="","",B29*D29)</f>
        <v/>
      </c>
    </row>
    <row r="30">
      <c r="A30" s="14" t="inlineStr">
        <is>
          <t>Tile baseboard (4 x 12 in bullnose)</t>
        </is>
      </c>
      <c r="B30" s="15" t="n">
        <v>120</v>
      </c>
      <c r="C30" s="16" t="inlineStr">
        <is>
          <t>lin ft</t>
        </is>
      </c>
      <c r="D30" s="17" t="n">
        <v>5</v>
      </c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9" t="inlineStr">
        <is>
          <t>Materials Subtotal</t>
        </is>
      </c>
      <c r="B34" s="20" t="n"/>
      <c r="C34" s="20" t="n"/>
      <c r="D34" s="20" t="n"/>
      <c r="E34" s="21">
        <f>SUM(E23:E33)</f>
        <v/>
      </c>
    </row>
    <row r="36">
      <c r="A36" s="12" t="inlineStr">
        <is>
          <t>Labor</t>
        </is>
      </c>
      <c r="B36" s="12" t="inlineStr">
        <is>
          <t>Qty</t>
        </is>
      </c>
      <c r="C36" s="12" t="inlineStr">
        <is>
          <t>Unit</t>
        </is>
      </c>
      <c r="D36" s="13" t="inlineStr">
        <is>
          <t>Unit Cost</t>
        </is>
      </c>
      <c r="E36" s="13" t="inlineStr">
        <is>
          <t>Total</t>
        </is>
      </c>
    </row>
    <row r="37">
      <c r="A37" s="14" t="inlineStr">
        <is>
          <t>Tile setter (journeyman)</t>
        </is>
      </c>
      <c r="B37" s="15" t="n">
        <v>48</v>
      </c>
      <c r="C37" s="16" t="inlineStr">
        <is>
          <t>hours</t>
        </is>
      </c>
      <c r="D37" s="17" t="n">
        <v>58</v>
      </c>
      <c r="E37" s="18">
        <f>IF(B37="","",B37*D37)</f>
        <v/>
      </c>
    </row>
    <row r="38">
      <c r="A38" s="14" t="inlineStr">
        <is>
          <t>Tile helper</t>
        </is>
      </c>
      <c r="B38" s="15" t="n">
        <v>24</v>
      </c>
      <c r="C38" s="16" t="inlineStr">
        <is>
          <t>hours</t>
        </is>
      </c>
      <c r="D38" s="17" t="n">
        <v>38</v>
      </c>
      <c r="E38" s="18">
        <f>IF(B38="","",B38*D38)</f>
        <v/>
      </c>
    </row>
    <row r="39">
      <c r="A39" s="14" t="inlineStr">
        <is>
          <t>Grouting and sealing labor</t>
        </is>
      </c>
      <c r="B39" s="15" t="n">
        <v>800</v>
      </c>
      <c r="C39" s="16" t="inlineStr">
        <is>
          <t>sq ft</t>
        </is>
      </c>
      <c r="D39" s="17" t="n">
        <v>0.85</v>
      </c>
      <c r="E39" s="18">
        <f>IF(B39="","",B39*D39)</f>
        <v/>
      </c>
    </row>
    <row r="40">
      <c r="A40" s="14" t="inlineStr">
        <is>
          <t>Baseboard tile installation</t>
        </is>
      </c>
      <c r="B40" s="15" t="n">
        <v>120</v>
      </c>
      <c r="C40" s="16" t="inlineStr">
        <is>
          <t>lin ft</t>
        </is>
      </c>
      <c r="D40" s="17" t="n">
        <v>4</v>
      </c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9" t="inlineStr">
        <is>
          <t>Labor Subtotal</t>
        </is>
      </c>
      <c r="B44" s="20" t="n"/>
      <c r="C44" s="20" t="n"/>
      <c r="D44" s="20" t="n"/>
      <c r="E44" s="21">
        <f>SUM(E37:E43)</f>
        <v/>
      </c>
    </row>
    <row r="46">
      <c r="A46" s="12" t="inlineStr">
        <is>
          <t>Equipment and Other Costs</t>
        </is>
      </c>
      <c r="B46" s="12" t="inlineStr">
        <is>
          <t>Qty</t>
        </is>
      </c>
      <c r="C46" s="12" t="inlineStr">
        <is>
          <t>Unit</t>
        </is>
      </c>
      <c r="D46" s="13" t="inlineStr">
        <is>
          <t>Unit Cost</t>
        </is>
      </c>
      <c r="E46" s="13" t="inlineStr">
        <is>
          <t>Total</t>
        </is>
      </c>
    </row>
    <row r="47">
      <c r="A47" s="14" t="inlineStr">
        <is>
          <t>Wet saw rental (10 in)</t>
        </is>
      </c>
      <c r="B47" s="15" t="n">
        <v>1</v>
      </c>
      <c r="C47" s="16" t="inlineStr">
        <is>
          <t>week</t>
        </is>
      </c>
      <c r="D47" s="17" t="n">
        <v>125</v>
      </c>
      <c r="E47" s="18">
        <f>IF(B47="","",B47*D47)</f>
        <v/>
      </c>
    </row>
    <row r="48">
      <c r="A48" s="14" t="inlineStr">
        <is>
          <t>Dumpster rental and disposal fees</t>
        </is>
      </c>
      <c r="B48" s="15" t="n">
        <v>1</v>
      </c>
      <c r="C48" s="16" t="inlineStr">
        <is>
          <t>each</t>
        </is>
      </c>
      <c r="D48" s="17" t="n">
        <v>450</v>
      </c>
      <c r="E48" s="18">
        <f>IF(B48="","",B48*D48)</f>
        <v/>
      </c>
    </row>
    <row r="49">
      <c r="A49" s="14" t="inlineStr">
        <is>
          <t>Material delivery</t>
        </is>
      </c>
      <c r="B49" s="15" t="n">
        <v>1</v>
      </c>
      <c r="C49" s="16" t="inlineStr">
        <is>
          <t>lot</t>
        </is>
      </c>
      <c r="D49" s="17" t="n">
        <v>150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Equipment and Other Costs Subtotal</t>
        </is>
      </c>
      <c r="B53" s="20" t="n"/>
      <c r="C53" s="20" t="n"/>
      <c r="D53" s="20" t="n"/>
      <c r="E53" s="21">
        <f>SUM(E47:E52)</f>
        <v/>
      </c>
    </row>
    <row r="55">
      <c r="A55" s="22" t="inlineStr">
        <is>
          <t>Summary</t>
        </is>
      </c>
    </row>
    <row r="56">
      <c r="A56" s="23" t="inlineStr">
        <is>
          <t>Surface Preparation</t>
        </is>
      </c>
      <c r="E56" s="24">
        <f>E20</f>
        <v/>
      </c>
    </row>
    <row r="57">
      <c r="A57" s="23" t="inlineStr">
        <is>
          <t>Materials</t>
        </is>
      </c>
      <c r="E57" s="24">
        <f>E34</f>
        <v/>
      </c>
    </row>
    <row r="58">
      <c r="A58" s="23" t="inlineStr">
        <is>
          <t>Labor</t>
        </is>
      </c>
      <c r="E58" s="24">
        <f>E44</f>
        <v/>
      </c>
    </row>
    <row r="59">
      <c r="A59" s="23" t="inlineStr">
        <is>
          <t>Equipment and Other Costs</t>
        </is>
      </c>
      <c r="E59" s="24">
        <f>E53</f>
        <v/>
      </c>
    </row>
    <row r="60">
      <c r="A60" s="7" t="inlineStr">
        <is>
          <t>Direct Cost Subtotal</t>
        </is>
      </c>
      <c r="E60" s="25">
        <f>E20+E34+E44+E53</f>
        <v/>
      </c>
    </row>
    <row r="61">
      <c r="A61" s="23" t="inlineStr">
        <is>
          <t>Overhead</t>
        </is>
      </c>
      <c r="D61" s="26" t="n">
        <v>0.15</v>
      </c>
      <c r="E61" s="24">
        <f>E60*D61</f>
        <v/>
      </c>
    </row>
    <row r="62">
      <c r="A62" s="23" t="inlineStr">
        <is>
          <t>Profit (on direct cost + overhead)</t>
        </is>
      </c>
      <c r="D62" s="26" t="n">
        <v>0.12</v>
      </c>
      <c r="E62" s="24">
        <f>(E60+E61)*D62</f>
        <v/>
      </c>
    </row>
    <row r="63">
      <c r="A63" s="27" t="inlineStr">
        <is>
          <t>TOTAL ESTIMATE</t>
        </is>
      </c>
      <c r="B63" s="28" t="n"/>
      <c r="C63" s="28" t="n"/>
      <c r="D63" s="28" t="n"/>
      <c r="E63" s="29">
        <f>E60+E61+E62</f>
        <v/>
      </c>
    </row>
    <row r="65">
      <c r="A65" s="7" t="inlineStr">
        <is>
          <t>Scope of work</t>
        </is>
      </c>
    </row>
    <row r="66" ht="15" customHeight="1">
      <c r="A66" s="30" t="inlineStr">
        <is>
          <t>[Describe the work included in this estimate.]</t>
        </is>
      </c>
    </row>
    <row r="68">
      <c r="A68" s="7" t="inlineStr">
        <is>
          <t>Exclusions</t>
        </is>
      </c>
    </row>
    <row r="69" ht="30" customHeight="1">
      <c r="A69" s="30" t="inlineStr">
        <is>
          <t>[List anything not included, such as permits, repairs to hidden conditions, or work by others.]</t>
        </is>
      </c>
    </row>
    <row r="71">
      <c r="A71" s="7" t="inlineStr">
        <is>
          <t>Timeline</t>
        </is>
      </c>
    </row>
    <row r="72" ht="15" customHeight="1">
      <c r="A72" s="30" t="inlineStr">
        <is>
          <t>Estimated [X] working days from start, weather and inspections permitting.</t>
        </is>
      </c>
    </row>
    <row r="74">
      <c r="A74" s="7" t="inlineStr">
        <is>
          <t>Payment terms</t>
        </is>
      </c>
    </row>
    <row r="75" ht="15" customHeight="1">
      <c r="A75" s="30" t="inlineStr">
        <is>
          <t>50% deposit at scheduling, 50% due at completion.</t>
        </is>
      </c>
    </row>
    <row r="77">
      <c r="A77" s="7" t="inlineStr">
        <is>
          <t>Warranty</t>
        </is>
      </c>
    </row>
    <row r="78" ht="15" customHeight="1">
      <c r="A78" s="30" t="inlineStr">
        <is>
          <t>1-year workmanship warranty. Manufacturer warranties apply to materials.</t>
        </is>
      </c>
    </row>
    <row r="80">
      <c r="A80" s="7" t="inlineStr">
        <is>
          <t>License and insurance</t>
        </is>
      </c>
    </row>
    <row r="81" ht="15" customHeight="1">
      <c r="A81" s="30" t="inlineStr">
        <is>
          <t>License #[number]. Insured by [carrier], policy #[number].</t>
        </is>
      </c>
    </row>
    <row r="83">
      <c r="A83" s="23" t="inlineStr">
        <is>
          <t>Customer signature: ______________________________</t>
        </is>
      </c>
      <c r="D83" s="23" t="inlineStr">
        <is>
          <t>Date: ____________</t>
        </is>
      </c>
    </row>
    <row r="85">
      <c r="A85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Tile Installation Estimate: Bathroom Tile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full bathroom tile job: tiled shower with niches and bench (about 100 sq ft of wall tile), 50 sq ft of heated floor tile, and a vanity backsplash. Adjust quantities and pricing for your specific job.</t>
        </is>
      </c>
    </row>
    <row r="12">
      <c r="A12" s="12" t="inlineStr">
        <is>
          <t>Surface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Existing tile removal (floor)</t>
        </is>
      </c>
      <c r="B13" s="15" t="n">
        <v>50</v>
      </c>
      <c r="C13" s="16" t="inlineStr">
        <is>
          <t>sq ft</t>
        </is>
      </c>
      <c r="D13" s="17" t="n">
        <v>4.75</v>
      </c>
      <c r="E13" s="18">
        <f>IF(B13="","",B13*D13)</f>
        <v/>
      </c>
    </row>
    <row r="14">
      <c r="A14" s="14" t="inlineStr">
        <is>
          <t>Existing tile removal (walls)</t>
        </is>
      </c>
      <c r="B14" s="15" t="n">
        <v>120</v>
      </c>
      <c r="C14" s="16" t="inlineStr">
        <is>
          <t>sq ft</t>
        </is>
      </c>
      <c r="D14" s="17" t="n">
        <v>4.5</v>
      </c>
      <c r="E14" s="18">
        <f>IF(B14="","",B14*D14)</f>
        <v/>
      </c>
    </row>
    <row r="15">
      <c r="A15" s="14" t="inlineStr">
        <is>
          <t>Thin-set and mastic removal and grinding</t>
        </is>
      </c>
      <c r="B15" s="15" t="n">
        <v>170</v>
      </c>
      <c r="C15" s="16" t="inlineStr">
        <is>
          <t>sq ft</t>
        </is>
      </c>
      <c r="D15" s="17" t="n">
        <v>2.75</v>
      </c>
      <c r="E15" s="18">
        <f>IF(B15="","",B15*D15)</f>
        <v/>
      </c>
    </row>
    <row r="16">
      <c r="A16" s="14" t="inlineStr">
        <is>
          <t>Cement board installation (1/2 in, walls)</t>
        </is>
      </c>
      <c r="B16" s="15" t="n">
        <v>120</v>
      </c>
      <c r="C16" s="16" t="inlineStr">
        <is>
          <t>sq ft</t>
        </is>
      </c>
      <c r="D16" s="17" t="n">
        <v>3.5</v>
      </c>
      <c r="E16" s="18">
        <f>IF(B16="","",B16*D16)</f>
        <v/>
      </c>
    </row>
    <row r="17">
      <c r="A17" s="14" t="inlineStr">
        <is>
          <t>Cement board installation (floor)</t>
        </is>
      </c>
      <c r="B17" s="15" t="n">
        <v>50</v>
      </c>
      <c r="C17" s="16" t="inlineStr">
        <is>
          <t>sq ft</t>
        </is>
      </c>
      <c r="D17" s="17" t="n">
        <v>3</v>
      </c>
      <c r="E17" s="18">
        <f>IF(B17="","",B17*D17)</f>
        <v/>
      </c>
    </row>
    <row r="18">
      <c r="A18" s="14" t="inlineStr">
        <is>
          <t>Waterproof membrane (liquid or sheet)</t>
        </is>
      </c>
      <c r="B18" s="15" t="n">
        <v>170</v>
      </c>
      <c r="C18" s="16" t="inlineStr">
        <is>
          <t>sq ft</t>
        </is>
      </c>
      <c r="D18" s="17" t="n">
        <v>2.5</v>
      </c>
      <c r="E18" s="18">
        <f>IF(B18="","",B18*D18)</f>
        <v/>
      </c>
    </row>
    <row r="19">
      <c r="A19" s="14" t="inlineStr">
        <is>
          <t>Shower pan liner and mortar bed</t>
        </is>
      </c>
      <c r="B19" s="15" t="n">
        <v>1</v>
      </c>
      <c r="C19" s="16" t="inlineStr">
        <is>
          <t>each</t>
        </is>
      </c>
      <c r="D19" s="17" t="n">
        <v>700</v>
      </c>
      <c r="E19" s="18">
        <f>IF(B19="","",B19*D19)</f>
        <v/>
      </c>
    </row>
    <row r="20">
      <c r="A20" s="14" t="inlineStr">
        <is>
          <t>Level check and skim coat</t>
        </is>
      </c>
      <c r="B20" s="15" t="n">
        <v>50</v>
      </c>
      <c r="C20" s="16" t="inlineStr">
        <is>
          <t>sq ft</t>
        </is>
      </c>
      <c r="D20" s="17" t="n">
        <v>2.75</v>
      </c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9" t="inlineStr">
        <is>
          <t>Surface Preparation Subtotal</t>
        </is>
      </c>
      <c r="B24" s="20" t="n"/>
      <c r="C24" s="20" t="n"/>
      <c r="D24" s="20" t="n"/>
      <c r="E24" s="21">
        <f>SUM(E13:E23)</f>
        <v/>
      </c>
    </row>
    <row r="26">
      <c r="A26" s="12" t="inlineStr">
        <is>
          <t>Shower Tile</t>
        </is>
      </c>
      <c r="B26" s="12" t="inlineStr">
        <is>
          <t>Qty</t>
        </is>
      </c>
      <c r="C26" s="12" t="inlineStr">
        <is>
          <t>Unit</t>
        </is>
      </c>
      <c r="D26" s="13" t="inlineStr">
        <is>
          <t>Unit Cost</t>
        </is>
      </c>
      <c r="E26" s="13" t="inlineStr">
        <is>
          <t>Total</t>
        </is>
      </c>
    </row>
    <row r="27">
      <c r="A27" s="14" t="inlineStr">
        <is>
          <t>Shower wall tile (12 x 24 porcelain)</t>
        </is>
      </c>
      <c r="B27" s="15" t="n">
        <v>100</v>
      </c>
      <c r="C27" s="16" t="inlineStr">
        <is>
          <t>sq ft</t>
        </is>
      </c>
      <c r="D27" s="17" t="n">
        <v>9</v>
      </c>
      <c r="E27" s="18">
        <f>IF(B27="","",B27*D27)</f>
        <v/>
      </c>
    </row>
    <row r="28">
      <c r="A28" s="14" t="inlineStr">
        <is>
          <t>Shower floor tile (2 x 2 mosaic, anti-slip)</t>
        </is>
      </c>
      <c r="B28" s="15" t="n">
        <v>12</v>
      </c>
      <c r="C28" s="16" t="inlineStr">
        <is>
          <t>sq ft</t>
        </is>
      </c>
      <c r="D28" s="17" t="n">
        <v>15</v>
      </c>
      <c r="E28" s="18">
        <f>IF(B28="","",B28*D28)</f>
        <v/>
      </c>
    </row>
    <row r="29">
      <c r="A29" s="14" t="inlineStr">
        <is>
          <t>Shower niche (prefab, tiled)</t>
        </is>
      </c>
      <c r="B29" s="15" t="n">
        <v>2</v>
      </c>
      <c r="C29" s="16" t="inlineStr">
        <is>
          <t>each</t>
        </is>
      </c>
      <c r="D29" s="17" t="n">
        <v>185</v>
      </c>
      <c r="E29" s="18">
        <f>IF(B29="","",B29*D29)</f>
        <v/>
      </c>
    </row>
    <row r="30">
      <c r="A30" s="14" t="inlineStr">
        <is>
          <t>Shower curb tile</t>
        </is>
      </c>
      <c r="B30" s="15" t="n">
        <v>3</v>
      </c>
      <c r="C30" s="16" t="inlineStr">
        <is>
          <t>lin ft</t>
        </is>
      </c>
      <c r="D30" s="17" t="n">
        <v>27</v>
      </c>
      <c r="E30" s="18">
        <f>IF(B30="","",B30*D30)</f>
        <v/>
      </c>
    </row>
    <row r="31">
      <c r="A31" s="14" t="inlineStr">
        <is>
          <t>Accent strip (glass or stone listello)</t>
        </is>
      </c>
      <c r="B31" s="15" t="n">
        <v>10</v>
      </c>
      <c r="C31" s="16" t="inlineStr">
        <is>
          <t>lin ft</t>
        </is>
      </c>
      <c r="D31" s="17" t="n">
        <v>19</v>
      </c>
      <c r="E31" s="18">
        <f>IF(B31="","",B31*D31)</f>
        <v/>
      </c>
    </row>
    <row r="32">
      <c r="A32" s="14" t="inlineStr">
        <is>
          <t>Shower bench (tiled, mortar)</t>
        </is>
      </c>
      <c r="B32" s="15" t="n">
        <v>1</v>
      </c>
      <c r="C32" s="16" t="inlineStr">
        <is>
          <t>each</t>
        </is>
      </c>
      <c r="D32" s="17" t="n">
        <v>475</v>
      </c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9" t="inlineStr">
        <is>
          <t>Shower Tile Subtotal</t>
        </is>
      </c>
      <c r="B36" s="20" t="n"/>
      <c r="C36" s="20" t="n"/>
      <c r="D36" s="20" t="n"/>
      <c r="E36" s="21">
        <f>SUM(E27:E35)</f>
        <v/>
      </c>
    </row>
    <row r="38">
      <c r="A38" s="12" t="inlineStr">
        <is>
          <t>Floor Tile</t>
        </is>
      </c>
      <c r="B38" s="12" t="inlineStr">
        <is>
          <t>Qty</t>
        </is>
      </c>
      <c r="C38" s="12" t="inlineStr">
        <is>
          <t>Unit</t>
        </is>
      </c>
      <c r="D38" s="13" t="inlineStr">
        <is>
          <t>Unit Cost</t>
        </is>
      </c>
      <c r="E38" s="13" t="inlineStr">
        <is>
          <t>Total</t>
        </is>
      </c>
    </row>
    <row r="39">
      <c r="A39" s="14" t="inlineStr">
        <is>
          <t>Bathroom floor tile (12 x 24 porcelain)</t>
        </is>
      </c>
      <c r="B39" s="15" t="n">
        <v>50</v>
      </c>
      <c r="C39" s="16" t="inlineStr">
        <is>
          <t>sq ft</t>
        </is>
      </c>
      <c r="D39" s="17" t="n">
        <v>9</v>
      </c>
      <c r="E39" s="18">
        <f>IF(B39="","",B39*D39)</f>
        <v/>
      </c>
    </row>
    <row r="40">
      <c r="A40" s="14" t="inlineStr">
        <is>
          <t>Floor tile pattern upcharge (staggered or herringbone)</t>
        </is>
      </c>
      <c r="B40" s="15" t="n">
        <v>50</v>
      </c>
      <c r="C40" s="16" t="inlineStr">
        <is>
          <t>sq ft</t>
        </is>
      </c>
      <c r="D40" s="17" t="n">
        <v>2.75</v>
      </c>
      <c r="E40" s="18">
        <f>IF(B40="","",B40*D40)</f>
        <v/>
      </c>
    </row>
    <row r="41">
      <c r="A41" s="14" t="inlineStr">
        <is>
          <t>Threshold and transition strip</t>
        </is>
      </c>
      <c r="B41" s="15" t="n">
        <v>1</v>
      </c>
      <c r="C41" s="16" t="inlineStr">
        <is>
          <t>each</t>
        </is>
      </c>
      <c r="D41" s="17" t="n">
        <v>38</v>
      </c>
      <c r="E41" s="18">
        <f>IF(B41="","",B41*D41)</f>
        <v/>
      </c>
    </row>
    <row r="42">
      <c r="A42" s="14" t="inlineStr">
        <is>
          <t>Heated floor mat (electric, with thermostat)</t>
        </is>
      </c>
      <c r="B42" s="15" t="n">
        <v>50</v>
      </c>
      <c r="C42" s="16" t="inlineStr">
        <is>
          <t>sq ft</t>
        </is>
      </c>
      <c r="D42" s="17" t="n">
        <v>13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Floor Tile Subtotal</t>
        </is>
      </c>
      <c r="B46" s="20" t="n"/>
      <c r="C46" s="20" t="n"/>
      <c r="D46" s="20" t="n"/>
      <c r="E46" s="21">
        <f>SUM(E39:E45)</f>
        <v/>
      </c>
    </row>
    <row r="48">
      <c r="A48" s="12" t="inlineStr">
        <is>
          <t>Vanity Backsplash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Vanity backsplash tile</t>
        </is>
      </c>
      <c r="B49" s="15" t="n">
        <v>8</v>
      </c>
      <c r="C49" s="16" t="inlineStr">
        <is>
          <t>sq ft</t>
        </is>
      </c>
      <c r="D49" s="17" t="n">
        <v>10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Vanity Backsplash Subtotal</t>
        </is>
      </c>
      <c r="B53" s="20" t="n"/>
      <c r="C53" s="20" t="n"/>
      <c r="D53" s="20" t="n"/>
      <c r="E53" s="21">
        <f>SUM(E49:E52)</f>
        <v/>
      </c>
    </row>
    <row r="55">
      <c r="A55" s="12" t="inlineStr">
        <is>
          <t>Grout and Finishing</t>
        </is>
      </c>
      <c r="B55" s="12" t="inlineStr">
        <is>
          <t>Qty</t>
        </is>
      </c>
      <c r="C55" s="12" t="inlineStr">
        <is>
          <t>Unit</t>
        </is>
      </c>
      <c r="D55" s="13" t="inlineStr">
        <is>
          <t>Unit Cost</t>
        </is>
      </c>
      <c r="E55" s="13" t="inlineStr">
        <is>
          <t>Total</t>
        </is>
      </c>
    </row>
    <row r="56">
      <c r="A56" s="14" t="inlineStr">
        <is>
          <t>Grout (unsanded for walls, sanded for floor)</t>
        </is>
      </c>
      <c r="B56" s="15" t="n">
        <v>170</v>
      </c>
      <c r="C56" s="16" t="inlineStr">
        <is>
          <t>sq ft</t>
        </is>
      </c>
      <c r="D56" s="17" t="n">
        <v>1.35</v>
      </c>
      <c r="E56" s="18">
        <f>IF(B56="","",B56*D56)</f>
        <v/>
      </c>
    </row>
    <row r="57">
      <c r="A57" s="14" t="inlineStr">
        <is>
          <t>Grout sealer</t>
        </is>
      </c>
      <c r="B57" s="15" t="n">
        <v>170</v>
      </c>
      <c r="C57" s="16" t="inlineStr">
        <is>
          <t>sq ft</t>
        </is>
      </c>
      <c r="D57" s="17" t="n">
        <v>0.5</v>
      </c>
      <c r="E57" s="18">
        <f>IF(B57="","",B57*D57)</f>
        <v/>
      </c>
    </row>
    <row r="58">
      <c r="A58" s="14" t="inlineStr">
        <is>
          <t>Silicone caulk (color-matched, corners and changes of plane)</t>
        </is>
      </c>
      <c r="B58" s="15" t="n">
        <v>60</v>
      </c>
      <c r="C58" s="16" t="inlineStr">
        <is>
          <t>lin ft</t>
        </is>
      </c>
      <c r="D58" s="17" t="n">
        <v>2.75</v>
      </c>
      <c r="E58" s="18">
        <f>IF(B58="","",B58*D58)</f>
        <v/>
      </c>
    </row>
    <row r="59">
      <c r="A59" s="14" t="inlineStr">
        <is>
          <t>Tile edge trim (Schluter Jolly or similar)</t>
        </is>
      </c>
      <c r="B59" s="15" t="n">
        <v>30</v>
      </c>
      <c r="C59" s="16" t="inlineStr">
        <is>
          <t>lin ft</t>
        </is>
      </c>
      <c r="D59" s="17" t="n">
        <v>6</v>
      </c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9" t="inlineStr">
        <is>
          <t>Grout and Finishing Subtotal</t>
        </is>
      </c>
      <c r="B63" s="20" t="n"/>
      <c r="C63" s="20" t="n"/>
      <c r="D63" s="20" t="n"/>
      <c r="E63" s="21">
        <f>SUM(E56:E62)</f>
        <v/>
      </c>
    </row>
    <row r="65">
      <c r="A65" s="12" t="inlineStr">
        <is>
          <t>Materials</t>
        </is>
      </c>
      <c r="B65" s="12" t="inlineStr">
        <is>
          <t>Qty</t>
        </is>
      </c>
      <c r="C65" s="12" t="inlineStr">
        <is>
          <t>Unit</t>
        </is>
      </c>
      <c r="D65" s="13" t="inlineStr">
        <is>
          <t>Unit Cost</t>
        </is>
      </c>
      <c r="E65" s="13" t="inlineStr">
        <is>
          <t>Total</t>
        </is>
      </c>
    </row>
    <row r="66">
      <c r="A66" s="14" t="inlineStr">
        <is>
          <t>Modified thin-set mortar</t>
        </is>
      </c>
      <c r="B66" s="15" t="n">
        <v>8</v>
      </c>
      <c r="C66" s="16" t="inlineStr">
        <is>
          <t>bag</t>
        </is>
      </c>
      <c r="D66" s="17" t="n">
        <v>24</v>
      </c>
      <c r="E66" s="18">
        <f>IF(B66="","",B66*D66)</f>
        <v/>
      </c>
    </row>
    <row r="67">
      <c r="A67" s="14" t="inlineStr">
        <is>
          <t>Cement board screws</t>
        </is>
      </c>
      <c r="B67" s="15" t="n">
        <v>1</v>
      </c>
      <c r="C67" s="16" t="inlineStr">
        <is>
          <t>lot</t>
        </is>
      </c>
      <c r="D67" s="17" t="n">
        <v>28</v>
      </c>
      <c r="E67" s="18">
        <f>IF(B67="","",B67*D67)</f>
        <v/>
      </c>
    </row>
    <row r="68">
      <c r="A68" s="14" t="inlineStr">
        <is>
          <t>Waterproofing seam tape, corners, and sealant kits</t>
        </is>
      </c>
      <c r="B68" s="15" t="n">
        <v>1</v>
      </c>
      <c r="C68" s="16" t="inlineStr">
        <is>
          <t>lot</t>
        </is>
      </c>
      <c r="D68" s="17" t="n">
        <v>185</v>
      </c>
      <c r="E68" s="18">
        <f>IF(B68="","",B68*D68)</f>
        <v/>
      </c>
    </row>
    <row r="69">
      <c r="A69" s="14" t="inlineStr">
        <is>
          <t>Spacers, wedges, and leveling clips</t>
        </is>
      </c>
      <c r="B69" s="15" t="n">
        <v>1</v>
      </c>
      <c r="C69" s="16" t="inlineStr">
        <is>
          <t>lot</t>
        </is>
      </c>
      <c r="D69" s="17" t="n">
        <v>70</v>
      </c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9" t="inlineStr">
        <is>
          <t>Materials Subtotal</t>
        </is>
      </c>
      <c r="B73" s="20" t="n"/>
      <c r="C73" s="20" t="n"/>
      <c r="D73" s="20" t="n"/>
      <c r="E73" s="21">
        <f>SUM(E66:E72)</f>
        <v/>
      </c>
    </row>
    <row r="75">
      <c r="A75" s="12" t="inlineStr">
        <is>
          <t>Labor</t>
        </is>
      </c>
      <c r="B75" s="12" t="inlineStr">
        <is>
          <t>Qty</t>
        </is>
      </c>
      <c r="C75" s="12" t="inlineStr">
        <is>
          <t>Unit</t>
        </is>
      </c>
      <c r="D75" s="13" t="inlineStr">
        <is>
          <t>Unit Cost</t>
        </is>
      </c>
      <c r="E75" s="13" t="inlineStr">
        <is>
          <t>Total</t>
        </is>
      </c>
    </row>
    <row r="76">
      <c r="A76" s="14" t="inlineStr">
        <is>
          <t>Tile setter (journeyman)</t>
        </is>
      </c>
      <c r="B76" s="15" t="n">
        <v>32</v>
      </c>
      <c r="C76" s="16" t="inlineStr">
        <is>
          <t>hours</t>
        </is>
      </c>
      <c r="D76" s="17" t="n">
        <v>60</v>
      </c>
      <c r="E76" s="18">
        <f>IF(B76="","",B76*D76)</f>
        <v/>
      </c>
    </row>
    <row r="77">
      <c r="A77" s="14" t="inlineStr">
        <is>
          <t>Tile helper</t>
        </is>
      </c>
      <c r="B77" s="15" t="n">
        <v>16</v>
      </c>
      <c r="C77" s="16" t="inlineStr">
        <is>
          <t>hours</t>
        </is>
      </c>
      <c r="D77" s="17" t="n">
        <v>40</v>
      </c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4" t="inlineStr"/>
      <c r="B80" s="15" t="n"/>
      <c r="C80" s="16" t="inlineStr"/>
      <c r="D80" s="17" t="n"/>
      <c r="E80" s="18">
        <f>IF(B80="","",B80*D80)</f>
        <v/>
      </c>
    </row>
    <row r="81">
      <c r="A81" s="19" t="inlineStr">
        <is>
          <t>Labor Subtotal</t>
        </is>
      </c>
      <c r="B81" s="20" t="n"/>
      <c r="C81" s="20" t="n"/>
      <c r="D81" s="20" t="n"/>
      <c r="E81" s="21">
        <f>SUM(E76:E80)</f>
        <v/>
      </c>
    </row>
    <row r="83">
      <c r="A83" s="22" t="inlineStr">
        <is>
          <t>Summary</t>
        </is>
      </c>
    </row>
    <row r="84">
      <c r="A84" s="23" t="inlineStr">
        <is>
          <t>Surface Preparation</t>
        </is>
      </c>
      <c r="E84" s="24">
        <f>E24</f>
        <v/>
      </c>
    </row>
    <row r="85">
      <c r="A85" s="23" t="inlineStr">
        <is>
          <t>Shower Tile</t>
        </is>
      </c>
      <c r="E85" s="24">
        <f>E36</f>
        <v/>
      </c>
    </row>
    <row r="86">
      <c r="A86" s="23" t="inlineStr">
        <is>
          <t>Floor Tile</t>
        </is>
      </c>
      <c r="E86" s="24">
        <f>E46</f>
        <v/>
      </c>
    </row>
    <row r="87">
      <c r="A87" s="23" t="inlineStr">
        <is>
          <t>Vanity Backsplash</t>
        </is>
      </c>
      <c r="E87" s="24">
        <f>E53</f>
        <v/>
      </c>
    </row>
    <row r="88">
      <c r="A88" s="23" t="inlineStr">
        <is>
          <t>Grout and Finishing</t>
        </is>
      </c>
      <c r="E88" s="24">
        <f>E63</f>
        <v/>
      </c>
    </row>
    <row r="89">
      <c r="A89" s="23" t="inlineStr">
        <is>
          <t>Materials</t>
        </is>
      </c>
      <c r="E89" s="24">
        <f>E73</f>
        <v/>
      </c>
    </row>
    <row r="90">
      <c r="A90" s="23" t="inlineStr">
        <is>
          <t>Labor</t>
        </is>
      </c>
      <c r="E90" s="24">
        <f>E81</f>
        <v/>
      </c>
    </row>
    <row r="91">
      <c r="A91" s="7" t="inlineStr">
        <is>
          <t>Direct Cost Subtotal</t>
        </is>
      </c>
      <c r="E91" s="25">
        <f>E24+E36+E46+E53+E63+E73+E81</f>
        <v/>
      </c>
    </row>
    <row r="92">
      <c r="A92" s="23" t="inlineStr">
        <is>
          <t>Overhead</t>
        </is>
      </c>
      <c r="D92" s="26" t="n">
        <v>0.15</v>
      </c>
      <c r="E92" s="24">
        <f>E91*D92</f>
        <v/>
      </c>
    </row>
    <row r="93">
      <c r="A93" s="23" t="inlineStr">
        <is>
          <t>Profit (on direct cost + overhead)</t>
        </is>
      </c>
      <c r="D93" s="26" t="n">
        <v>0.12</v>
      </c>
      <c r="E93" s="24">
        <f>(E91+E92)*D93</f>
        <v/>
      </c>
    </row>
    <row r="94">
      <c r="A94" s="27" t="inlineStr">
        <is>
          <t>TOTAL ESTIMATE</t>
        </is>
      </c>
      <c r="B94" s="28" t="n"/>
      <c r="C94" s="28" t="n"/>
      <c r="D94" s="28" t="n"/>
      <c r="E94" s="29">
        <f>E91+E92+E93</f>
        <v/>
      </c>
    </row>
    <row r="96">
      <c r="A96" s="7" t="inlineStr">
        <is>
          <t>Scope of work</t>
        </is>
      </c>
    </row>
    <row r="97" ht="15" customHeight="1">
      <c r="A97" s="30" t="inlineStr">
        <is>
          <t>[Describe the work included in this estimate.]</t>
        </is>
      </c>
    </row>
    <row r="99">
      <c r="A99" s="7" t="inlineStr">
        <is>
          <t>Exclusions</t>
        </is>
      </c>
    </row>
    <row r="100" ht="30" customHeight="1">
      <c r="A100" s="30" t="inlineStr">
        <is>
          <t>[List anything not included, such as permits, repairs to hidden conditions, or work by others.]</t>
        </is>
      </c>
    </row>
    <row r="102">
      <c r="A102" s="7" t="inlineStr">
        <is>
          <t>Timeline</t>
        </is>
      </c>
    </row>
    <row r="103" ht="15" customHeight="1">
      <c r="A103" s="30" t="inlineStr">
        <is>
          <t>Estimated [X] working days from start, weather and inspections permitting.</t>
        </is>
      </c>
    </row>
    <row r="105">
      <c r="A105" s="7" t="inlineStr">
        <is>
          <t>Payment terms</t>
        </is>
      </c>
    </row>
    <row r="106" ht="15" customHeight="1">
      <c r="A106" s="30" t="inlineStr">
        <is>
          <t>50% deposit at scheduling, 50% due at completion.</t>
        </is>
      </c>
    </row>
    <row r="108">
      <c r="A108" s="7" t="inlineStr">
        <is>
          <t>Warranty</t>
        </is>
      </c>
    </row>
    <row r="109" ht="15" customHeight="1">
      <c r="A109" s="30" t="inlineStr">
        <is>
          <t>1-year workmanship warranty. Manufacturer warranties apply to materials.</t>
        </is>
      </c>
    </row>
    <row r="111">
      <c r="A111" s="7" t="inlineStr">
        <is>
          <t>License and insurance</t>
        </is>
      </c>
    </row>
    <row r="112" ht="15" customHeight="1">
      <c r="A112" s="30" t="inlineStr">
        <is>
          <t>License #[number]. Insured by [carrier], policy #[number].</t>
        </is>
      </c>
    </row>
    <row r="114">
      <c r="A114" s="23" t="inlineStr">
        <is>
          <t>Customer signature: ______________________________</t>
        </is>
      </c>
      <c r="D114" s="23" t="inlineStr">
        <is>
          <t>Date: ____________</t>
        </is>
      </c>
    </row>
    <row r="116">
      <c r="A116" s="31" t="inlineStr">
        <is>
          <t>Template by Projul · projul.com</t>
        </is>
      </c>
    </row>
  </sheetData>
  <mergeCells count="8">
    <mergeCell ref="A109:E109"/>
    <mergeCell ref="A100:E100"/>
    <mergeCell ref="A10:E10"/>
    <mergeCell ref="A112:E112"/>
    <mergeCell ref="A103:E103"/>
    <mergeCell ref="A1:E1"/>
    <mergeCell ref="A97:E97"/>
    <mergeCell ref="A106:E106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Tile Installation Estimate: Commercial Tile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3,000 sq ft commercial tile job: 1,500 sq ft lobby in large-format porcelain, 500 sq ft of restroom floors with wainscot walls, and 400 sq ft of break room quarry tile. Adjust quantities and pricing for your specific job.</t>
        </is>
      </c>
    </row>
    <row r="12">
      <c r="A12" s="12" t="inlineStr">
        <is>
          <t>Floor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Existing floor covering removal</t>
        </is>
      </c>
      <c r="B13" s="15" t="n">
        <v>3000</v>
      </c>
      <c r="C13" s="16" t="inlineStr">
        <is>
          <t>sq ft</t>
        </is>
      </c>
      <c r="D13" s="17" t="n">
        <v>1.5</v>
      </c>
      <c r="E13" s="18">
        <f>IF(B13="","",B13*D13)</f>
        <v/>
      </c>
    </row>
    <row r="14">
      <c r="A14" s="14" t="inlineStr">
        <is>
          <t>Concrete grinding and profiling</t>
        </is>
      </c>
      <c r="B14" s="15" t="n">
        <v>3000</v>
      </c>
      <c r="C14" s="16" t="inlineStr">
        <is>
          <t>sq ft</t>
        </is>
      </c>
      <c r="D14" s="17" t="n">
        <v>1.25</v>
      </c>
      <c r="E14" s="18">
        <f>IF(B14="","",B14*D14)</f>
        <v/>
      </c>
    </row>
    <row r="15">
      <c r="A15" s="14" t="inlineStr">
        <is>
          <t>Self-leveling underlayment</t>
        </is>
      </c>
      <c r="B15" s="15" t="n">
        <v>1000</v>
      </c>
      <c r="C15" s="16" t="inlineStr">
        <is>
          <t>sq ft</t>
        </is>
      </c>
      <c r="D15" s="17" t="n">
        <v>4.5</v>
      </c>
      <c r="E15" s="18">
        <f>IF(B15="","",B15*D15)</f>
        <v/>
      </c>
    </row>
    <row r="16">
      <c r="A16" s="14" t="inlineStr">
        <is>
          <t>Crack isolation membrane</t>
        </is>
      </c>
      <c r="B16" s="15" t="n">
        <v>500</v>
      </c>
      <c r="C16" s="16" t="inlineStr">
        <is>
          <t>sq ft</t>
        </is>
      </c>
      <c r="D16" s="17" t="n">
        <v>2.25</v>
      </c>
      <c r="E16" s="18">
        <f>IF(B16="","",B16*D16)</f>
        <v/>
      </c>
    </row>
    <row r="17">
      <c r="A17" s="14" t="inlineStr">
        <is>
          <t>Moisture testing (ASTM F2170)</t>
        </is>
      </c>
      <c r="B17" s="15" t="n">
        <v>6</v>
      </c>
      <c r="C17" s="16" t="inlineStr">
        <is>
          <t>each</t>
        </is>
      </c>
      <c r="D17" s="17" t="n">
        <v>125</v>
      </c>
      <c r="E17" s="18">
        <f>IF(B17="","",B17*D17)</f>
        <v/>
      </c>
    </row>
    <row r="18">
      <c r="A18" s="14" t="inlineStr">
        <is>
          <t>Primer and sealer (concrete)</t>
        </is>
      </c>
      <c r="B18" s="15" t="n">
        <v>3000</v>
      </c>
      <c r="C18" s="16" t="inlineStr">
        <is>
          <t>sq ft</t>
        </is>
      </c>
      <c r="D18" s="17" t="n">
        <v>0.35</v>
      </c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9" t="inlineStr">
        <is>
          <t>Floor Preparation Subtotal</t>
        </is>
      </c>
      <c r="B22" s="20" t="n"/>
      <c r="C22" s="20" t="n"/>
      <c r="D22" s="20" t="n"/>
      <c r="E22" s="21">
        <f>SUM(E13:E21)</f>
        <v/>
      </c>
    </row>
    <row r="24">
      <c r="A24" s="12" t="inlineStr">
        <is>
          <t>Lobby and Common Area Tile</t>
        </is>
      </c>
      <c r="B24" s="12" t="inlineStr">
        <is>
          <t>Qty</t>
        </is>
      </c>
      <c r="C24" s="12" t="inlineStr">
        <is>
          <t>Unit</t>
        </is>
      </c>
      <c r="D24" s="13" t="inlineStr">
        <is>
          <t>Unit Cost</t>
        </is>
      </c>
      <c r="E24" s="13" t="inlineStr">
        <is>
          <t>Total</t>
        </is>
      </c>
    </row>
    <row r="25">
      <c r="A25" s="14" t="inlineStr">
        <is>
          <t>Porcelain tile (24 x 24, rectified)</t>
        </is>
      </c>
      <c r="B25" s="15" t="n">
        <v>1500</v>
      </c>
      <c r="C25" s="16" t="inlineStr">
        <is>
          <t>sq ft</t>
        </is>
      </c>
      <c r="D25" s="17" t="n">
        <v>7.5</v>
      </c>
      <c r="E25" s="18">
        <f>IF(B25="","",B25*D25)</f>
        <v/>
      </c>
    </row>
    <row r="26">
      <c r="A26" s="14" t="inlineStr">
        <is>
          <t>Large-format tile installation (lippage control system)</t>
        </is>
      </c>
      <c r="B26" s="15" t="n">
        <v>1500</v>
      </c>
      <c r="C26" s="16" t="inlineStr">
        <is>
          <t>sq ft</t>
        </is>
      </c>
      <c r="D26" s="17" t="n">
        <v>6.5</v>
      </c>
      <c r="E26" s="18">
        <f>IF(B26="","",B26*D26)</f>
        <v/>
      </c>
    </row>
    <row r="27">
      <c r="A27" s="14" t="inlineStr">
        <is>
          <t>Accent inlay and border</t>
        </is>
      </c>
      <c r="B27" s="15" t="n">
        <v>100</v>
      </c>
      <c r="C27" s="16" t="inlineStr">
        <is>
          <t>lin ft</t>
        </is>
      </c>
      <c r="D27" s="17" t="n">
        <v>18</v>
      </c>
      <c r="E27" s="18">
        <f>IF(B27="","",B27*D27)</f>
        <v/>
      </c>
    </row>
    <row r="28">
      <c r="A28" s="14" t="inlineStr">
        <is>
          <t>Entry transition strip (brass or stainless)</t>
        </is>
      </c>
      <c r="B28" s="15" t="n">
        <v>3</v>
      </c>
      <c r="C28" s="16" t="inlineStr">
        <is>
          <t>each</t>
        </is>
      </c>
      <c r="D28" s="17" t="n">
        <v>85</v>
      </c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9" t="inlineStr">
        <is>
          <t>Lobby and Common Area Tile Subtotal</t>
        </is>
      </c>
      <c r="B32" s="20" t="n"/>
      <c r="C32" s="20" t="n"/>
      <c r="D32" s="20" t="n"/>
      <c r="E32" s="21">
        <f>SUM(E25:E31)</f>
        <v/>
      </c>
    </row>
    <row r="34">
      <c r="A34" s="12" t="inlineStr">
        <is>
          <t>Restroom Tile</t>
        </is>
      </c>
      <c r="B34" s="12" t="inlineStr">
        <is>
          <t>Qty</t>
        </is>
      </c>
      <c r="C34" s="12" t="inlineStr">
        <is>
          <t>Unit</t>
        </is>
      </c>
      <c r="D34" s="13" t="inlineStr">
        <is>
          <t>Unit Cost</t>
        </is>
      </c>
      <c r="E34" s="13" t="inlineStr">
        <is>
          <t>Total</t>
        </is>
      </c>
    </row>
    <row r="35">
      <c r="A35" s="14" t="inlineStr">
        <is>
          <t>Floor tile (12 x 12 porcelain, anti-slip, ADA)</t>
        </is>
      </c>
      <c r="B35" s="15" t="n">
        <v>500</v>
      </c>
      <c r="C35" s="16" t="inlineStr">
        <is>
          <t>sq ft</t>
        </is>
      </c>
      <c r="D35" s="17" t="n">
        <v>7.5</v>
      </c>
      <c r="E35" s="18">
        <f>IF(B35="","",B35*D35)</f>
        <v/>
      </c>
    </row>
    <row r="36">
      <c r="A36" s="14" t="inlineStr">
        <is>
          <t>Wall tile (12 x 24 porcelain, wainscot to 48 in)</t>
        </is>
      </c>
      <c r="B36" s="15" t="n">
        <v>800</v>
      </c>
      <c r="C36" s="16" t="inlineStr">
        <is>
          <t>sq ft</t>
        </is>
      </c>
      <c r="D36" s="17" t="n">
        <v>8.5</v>
      </c>
      <c r="E36" s="18">
        <f>IF(B36="","",B36*D36)</f>
        <v/>
      </c>
    </row>
    <row r="37">
      <c r="A37" s="14" t="inlineStr">
        <is>
          <t>Waterproof membrane (uncoupling, Schluter Ditra type)</t>
        </is>
      </c>
      <c r="B37" s="15" t="n">
        <v>500</v>
      </c>
      <c r="C37" s="16" t="inlineStr">
        <is>
          <t>sq ft</t>
        </is>
      </c>
      <c r="D37" s="17" t="n">
        <v>3.25</v>
      </c>
      <c r="E37" s="18">
        <f>IF(B37="","",B37*D37)</f>
        <v/>
      </c>
    </row>
    <row r="38">
      <c r="A38" s="14" t="inlineStr">
        <is>
          <t>Cove base tile (6 in)</t>
        </is>
      </c>
      <c r="B38" s="15" t="n">
        <v>150</v>
      </c>
      <c r="C38" s="16" t="inlineStr">
        <is>
          <t>lin ft</t>
        </is>
      </c>
      <c r="D38" s="17" t="n">
        <v>8.5</v>
      </c>
      <c r="E38" s="18">
        <f>IF(B38="","",B38*D38)</f>
        <v/>
      </c>
    </row>
    <row r="39">
      <c r="A39" s="14" t="inlineStr">
        <is>
          <t>Accent tile band</t>
        </is>
      </c>
      <c r="B39" s="15" t="n">
        <v>50</v>
      </c>
      <c r="C39" s="16" t="inlineStr">
        <is>
          <t>lin ft</t>
        </is>
      </c>
      <c r="D39" s="17" t="n">
        <v>15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Restroom Tile Subtotal</t>
        </is>
      </c>
      <c r="B43" s="20" t="n"/>
      <c r="C43" s="20" t="n"/>
      <c r="D43" s="20" t="n"/>
      <c r="E43" s="21">
        <f>SUM(E35:E42)</f>
        <v/>
      </c>
    </row>
    <row r="45">
      <c r="A45" s="12" t="inlineStr">
        <is>
          <t>Kitchen and Break Room</t>
        </is>
      </c>
      <c r="B45" s="12" t="inlineStr">
        <is>
          <t>Qty</t>
        </is>
      </c>
      <c r="C45" s="12" t="inlineStr">
        <is>
          <t>Unit</t>
        </is>
      </c>
      <c r="D45" s="13" t="inlineStr">
        <is>
          <t>Unit Cost</t>
        </is>
      </c>
      <c r="E45" s="13" t="inlineStr">
        <is>
          <t>Total</t>
        </is>
      </c>
    </row>
    <row r="46">
      <c r="A46" s="14" t="inlineStr">
        <is>
          <t>Floor tile (12 x 12 quarry tile, anti-slip)</t>
        </is>
      </c>
      <c r="B46" s="15" t="n">
        <v>400</v>
      </c>
      <c r="C46" s="16" t="inlineStr">
        <is>
          <t>sq ft</t>
        </is>
      </c>
      <c r="D46" s="17" t="n">
        <v>6.5</v>
      </c>
      <c r="E46" s="18">
        <f>IF(B46="","",B46*D46)</f>
        <v/>
      </c>
    </row>
    <row r="47">
      <c r="A47" s="14" t="inlineStr">
        <is>
          <t>Backsplash tile (4 x 4 or subway)</t>
        </is>
      </c>
      <c r="B47" s="15" t="n">
        <v>50</v>
      </c>
      <c r="C47" s="16" t="inlineStr">
        <is>
          <t>sq ft</t>
        </is>
      </c>
      <c r="D47" s="17" t="n">
        <v>10.5</v>
      </c>
      <c r="E47" s="18">
        <f>IF(B47="","",B47*D47)</f>
        <v/>
      </c>
    </row>
    <row r="48">
      <c r="A48" s="14" t="inlineStr">
        <is>
          <t>Commercial cove base</t>
        </is>
      </c>
      <c r="B48" s="15" t="n">
        <v>80</v>
      </c>
      <c r="C48" s="16" t="inlineStr">
        <is>
          <t>lin ft</t>
        </is>
      </c>
      <c r="D48" s="17" t="n">
        <v>8.5</v>
      </c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9" t="inlineStr">
        <is>
          <t>Kitchen and Break Room Subtotal</t>
        </is>
      </c>
      <c r="B52" s="20" t="n"/>
      <c r="C52" s="20" t="n"/>
      <c r="D52" s="20" t="n"/>
      <c r="E52" s="21">
        <f>SUM(E46:E51)</f>
        <v/>
      </c>
    </row>
    <row r="54">
      <c r="A54" s="12" t="inlineStr">
        <is>
          <t>Grout and Sealant</t>
        </is>
      </c>
      <c r="B54" s="12" t="inlineStr">
        <is>
          <t>Qty</t>
        </is>
      </c>
      <c r="C54" s="12" t="inlineStr">
        <is>
          <t>Unit</t>
        </is>
      </c>
      <c r="D54" s="13" t="inlineStr">
        <is>
          <t>Unit Cost</t>
        </is>
      </c>
      <c r="E54" s="13" t="inlineStr">
        <is>
          <t>Total</t>
        </is>
      </c>
    </row>
    <row r="55">
      <c r="A55" s="14" t="inlineStr">
        <is>
          <t>Epoxy grout (restrooms and kitchen)</t>
        </is>
      </c>
      <c r="B55" s="15" t="n">
        <v>1700</v>
      </c>
      <c r="C55" s="16" t="inlineStr">
        <is>
          <t>sq ft</t>
        </is>
      </c>
      <c r="D55" s="17" t="n">
        <v>2.5</v>
      </c>
      <c r="E55" s="18">
        <f>IF(B55="","",B55*D55)</f>
        <v/>
      </c>
    </row>
    <row r="56">
      <c r="A56" s="14" t="inlineStr">
        <is>
          <t>Standard sanded grout (dry areas)</t>
        </is>
      </c>
      <c r="B56" s="15" t="n">
        <v>1800</v>
      </c>
      <c r="C56" s="16" t="inlineStr">
        <is>
          <t>sq ft</t>
        </is>
      </c>
      <c r="D56" s="17" t="n">
        <v>1.25</v>
      </c>
      <c r="E56" s="18">
        <f>IF(B56="","",B56*D56)</f>
        <v/>
      </c>
    </row>
    <row r="57">
      <c r="A57" s="14" t="inlineStr">
        <is>
          <t>Grout sealer (all standard grout)</t>
        </is>
      </c>
      <c r="B57" s="15" t="n">
        <v>1800</v>
      </c>
      <c r="C57" s="16" t="inlineStr">
        <is>
          <t>sq ft</t>
        </is>
      </c>
      <c r="D57" s="17" t="n">
        <v>0.45</v>
      </c>
      <c r="E57" s="18">
        <f>IF(B57="","",B57*D57)</f>
        <v/>
      </c>
    </row>
    <row r="58">
      <c r="A58" s="14" t="inlineStr">
        <is>
          <t>Silicone sealant (perimeter and wet areas)</t>
        </is>
      </c>
      <c r="B58" s="15" t="n">
        <v>500</v>
      </c>
      <c r="C58" s="16" t="inlineStr">
        <is>
          <t>lin ft</t>
        </is>
      </c>
      <c r="D58" s="17" t="n">
        <v>2.5</v>
      </c>
      <c r="E58" s="18">
        <f>IF(B58="","",B58*D58)</f>
        <v/>
      </c>
    </row>
    <row r="59">
      <c r="A59" s="14" t="inlineStr">
        <is>
          <t>Expansion and control joint sealant</t>
        </is>
      </c>
      <c r="B59" s="15" t="n">
        <v>100</v>
      </c>
      <c r="C59" s="16" t="inlineStr">
        <is>
          <t>lin ft</t>
        </is>
      </c>
      <c r="D59" s="17" t="n">
        <v>4.5</v>
      </c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9" t="inlineStr">
        <is>
          <t>Grout and Sealant Subtotal</t>
        </is>
      </c>
      <c r="B63" s="20" t="n"/>
      <c r="C63" s="20" t="n"/>
      <c r="D63" s="20" t="n"/>
      <c r="E63" s="21">
        <f>SUM(E55:E62)</f>
        <v/>
      </c>
    </row>
    <row r="65">
      <c r="A65" s="12" t="inlineStr">
        <is>
          <t>Trim and Transitions</t>
        </is>
      </c>
      <c r="B65" s="12" t="inlineStr">
        <is>
          <t>Qty</t>
        </is>
      </c>
      <c r="C65" s="12" t="inlineStr">
        <is>
          <t>Unit</t>
        </is>
      </c>
      <c r="D65" s="13" t="inlineStr">
        <is>
          <t>Unit Cost</t>
        </is>
      </c>
      <c r="E65" s="13" t="inlineStr">
        <is>
          <t>Total</t>
        </is>
      </c>
    </row>
    <row r="66">
      <c r="A66" s="14" t="inlineStr">
        <is>
          <t>Metal edge trim (Schluter Reno-T type)</t>
        </is>
      </c>
      <c r="B66" s="15" t="n">
        <v>100</v>
      </c>
      <c r="C66" s="16" t="inlineStr">
        <is>
          <t>lin ft</t>
        </is>
      </c>
      <c r="D66" s="17" t="n">
        <v>6.5</v>
      </c>
      <c r="E66" s="18">
        <f>IF(B66="","",B66*D66)</f>
        <v/>
      </c>
    </row>
    <row r="67">
      <c r="A67" s="14" t="inlineStr">
        <is>
          <t>Stair nosing (porcelain or metal)</t>
        </is>
      </c>
      <c r="B67" s="15" t="n">
        <v>10</v>
      </c>
      <c r="C67" s="16" t="inlineStr">
        <is>
          <t>each</t>
        </is>
      </c>
      <c r="D67" s="17" t="n">
        <v>55</v>
      </c>
      <c r="E67" s="18">
        <f>IF(B67="","",B67*D67)</f>
        <v/>
      </c>
    </row>
    <row r="68">
      <c r="A68" s="14" t="inlineStr">
        <is>
          <t>Threshold (marble or metal)</t>
        </is>
      </c>
      <c r="B68" s="15" t="n">
        <v>8</v>
      </c>
      <c r="C68" s="16" t="inlineStr">
        <is>
          <t>each</t>
        </is>
      </c>
      <c r="D68" s="17" t="n">
        <v>45</v>
      </c>
      <c r="E68" s="18">
        <f>IF(B68="","",B68*D68)</f>
        <v/>
      </c>
    </row>
    <row r="69">
      <c r="A69" s="14" t="inlineStr">
        <is>
          <t>ADA transition (max 1/4 in change)</t>
        </is>
      </c>
      <c r="B69" s="15" t="n">
        <v>5</v>
      </c>
      <c r="C69" s="16" t="inlineStr">
        <is>
          <t>each</t>
        </is>
      </c>
      <c r="D69" s="17" t="n">
        <v>35</v>
      </c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9" t="inlineStr">
        <is>
          <t>Trim and Transitions Subtotal</t>
        </is>
      </c>
      <c r="B73" s="20" t="n"/>
      <c r="C73" s="20" t="n"/>
      <c r="D73" s="20" t="n"/>
      <c r="E73" s="21">
        <f>SUM(E66:E72)</f>
        <v/>
      </c>
    </row>
    <row r="75">
      <c r="A75" s="12" t="inlineStr">
        <is>
          <t>Labor</t>
        </is>
      </c>
      <c r="B75" s="12" t="inlineStr">
        <is>
          <t>Qty</t>
        </is>
      </c>
      <c r="C75" s="12" t="inlineStr">
        <is>
          <t>Unit</t>
        </is>
      </c>
      <c r="D75" s="13" t="inlineStr">
        <is>
          <t>Unit Cost</t>
        </is>
      </c>
      <c r="E75" s="13" t="inlineStr">
        <is>
          <t>Total</t>
        </is>
      </c>
    </row>
    <row r="76">
      <c r="A76" s="14" t="inlineStr">
        <is>
          <t>Tile foreman</t>
        </is>
      </c>
      <c r="B76" s="15" t="n">
        <v>60</v>
      </c>
      <c r="C76" s="16" t="inlineStr">
        <is>
          <t>hours</t>
        </is>
      </c>
      <c r="D76" s="17" t="n">
        <v>62</v>
      </c>
      <c r="E76" s="18">
        <f>IF(B76="","",B76*D76)</f>
        <v/>
      </c>
    </row>
    <row r="77">
      <c r="A77" s="14" t="inlineStr">
        <is>
          <t>Journeyman tile setter</t>
        </is>
      </c>
      <c r="B77" s="15" t="n">
        <v>120</v>
      </c>
      <c r="C77" s="16" t="inlineStr">
        <is>
          <t>hours</t>
        </is>
      </c>
      <c r="D77" s="17" t="n">
        <v>55</v>
      </c>
      <c r="E77" s="18">
        <f>IF(B77="","",B77*D77)</f>
        <v/>
      </c>
    </row>
    <row r="78">
      <c r="A78" s="14" t="inlineStr">
        <is>
          <t>Tile helper</t>
        </is>
      </c>
      <c r="B78" s="15" t="n">
        <v>80</v>
      </c>
      <c r="C78" s="16" t="inlineStr">
        <is>
          <t>hours</t>
        </is>
      </c>
      <c r="D78" s="17" t="n">
        <v>38</v>
      </c>
      <c r="E78" s="18">
        <f>IF(B78="","",B78*D78)</f>
        <v/>
      </c>
    </row>
    <row r="79">
      <c r="A79" s="14" t="inlineStr">
        <is>
          <t>Laborer (material handling)</t>
        </is>
      </c>
      <c r="B79" s="15" t="n">
        <v>40</v>
      </c>
      <c r="C79" s="16" t="inlineStr">
        <is>
          <t>hours</t>
        </is>
      </c>
      <c r="D79" s="17" t="n">
        <v>32</v>
      </c>
      <c r="E79" s="18">
        <f>IF(B79="","",B79*D79)</f>
        <v/>
      </c>
    </row>
    <row r="80">
      <c r="A80" s="14" t="inlineStr"/>
      <c r="B80" s="15" t="n"/>
      <c r="C80" s="16" t="inlineStr"/>
      <c r="D80" s="17" t="n"/>
      <c r="E80" s="18">
        <f>IF(B80="","",B80*D80)</f>
        <v/>
      </c>
    </row>
    <row r="81">
      <c r="A81" s="14" t="inlineStr"/>
      <c r="B81" s="15" t="n"/>
      <c r="C81" s="16" t="inlineStr"/>
      <c r="D81" s="17" t="n"/>
      <c r="E81" s="18">
        <f>IF(B81="","",B81*D81)</f>
        <v/>
      </c>
    </row>
    <row r="82">
      <c r="A82" s="14" t="inlineStr"/>
      <c r="B82" s="15" t="n"/>
      <c r="C82" s="16" t="inlineStr"/>
      <c r="D82" s="17" t="n"/>
      <c r="E82" s="18">
        <f>IF(B82="","",B82*D82)</f>
        <v/>
      </c>
    </row>
    <row r="83">
      <c r="A83" s="19" t="inlineStr">
        <is>
          <t>Labor Subtotal</t>
        </is>
      </c>
      <c r="B83" s="20" t="n"/>
      <c r="C83" s="20" t="n"/>
      <c r="D83" s="20" t="n"/>
      <c r="E83" s="21">
        <f>SUM(E76:E82)</f>
        <v/>
      </c>
    </row>
    <row r="85">
      <c r="A85" s="12" t="inlineStr">
        <is>
          <t>Equipment and Other Costs</t>
        </is>
      </c>
      <c r="B85" s="12" t="inlineStr">
        <is>
          <t>Qty</t>
        </is>
      </c>
      <c r="C85" s="12" t="inlineStr">
        <is>
          <t>Unit</t>
        </is>
      </c>
      <c r="D85" s="13" t="inlineStr">
        <is>
          <t>Unit Cost</t>
        </is>
      </c>
      <c r="E85" s="13" t="inlineStr">
        <is>
          <t>Total</t>
        </is>
      </c>
    </row>
    <row r="86">
      <c r="A86" s="14" t="inlineStr">
        <is>
          <t>Wet saw rental (10 in)</t>
        </is>
      </c>
      <c r="B86" s="15" t="n">
        <v>3</v>
      </c>
      <c r="C86" s="16" t="inlineStr">
        <is>
          <t>week</t>
        </is>
      </c>
      <c r="D86" s="17" t="n">
        <v>125</v>
      </c>
      <c r="E86" s="18">
        <f>IF(B86="","",B86*D86)</f>
        <v/>
      </c>
    </row>
    <row r="87">
      <c r="A87" s="14" t="inlineStr">
        <is>
          <t>Mixing drill and paddles</t>
        </is>
      </c>
      <c r="B87" s="15" t="n">
        <v>1</v>
      </c>
      <c r="C87" s="16" t="inlineStr">
        <is>
          <t>lot</t>
        </is>
      </c>
      <c r="D87" s="17" t="n">
        <v>65</v>
      </c>
      <c r="E87" s="18">
        <f>IF(B87="","",B87*D87)</f>
        <v/>
      </c>
    </row>
    <row r="88">
      <c r="A88" s="14" t="inlineStr">
        <is>
          <t>Debris removal and cleanup</t>
        </is>
      </c>
      <c r="B88" s="15" t="n">
        <v>1</v>
      </c>
      <c r="C88" s="16" t="inlineStr">
        <is>
          <t>lot</t>
        </is>
      </c>
      <c r="D88" s="17" t="n">
        <v>1500</v>
      </c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4" t="inlineStr"/>
      <c r="B90" s="15" t="n"/>
      <c r="C90" s="16" t="inlineStr"/>
      <c r="D90" s="17" t="n"/>
      <c r="E90" s="18">
        <f>IF(B90="","",B90*D90)</f>
        <v/>
      </c>
    </row>
    <row r="91">
      <c r="A91" s="14" t="inlineStr"/>
      <c r="B91" s="15" t="n"/>
      <c r="C91" s="16" t="inlineStr"/>
      <c r="D91" s="17" t="n"/>
      <c r="E91" s="18">
        <f>IF(B91="","",B91*D91)</f>
        <v/>
      </c>
    </row>
    <row r="92">
      <c r="A92" s="19" t="inlineStr">
        <is>
          <t>Equipment and Other Costs Subtotal</t>
        </is>
      </c>
      <c r="B92" s="20" t="n"/>
      <c r="C92" s="20" t="n"/>
      <c r="D92" s="20" t="n"/>
      <c r="E92" s="21">
        <f>SUM(E86:E91)</f>
        <v/>
      </c>
    </row>
    <row r="94">
      <c r="A94" s="22" t="inlineStr">
        <is>
          <t>Summary</t>
        </is>
      </c>
    </row>
    <row r="95">
      <c r="A95" s="23" t="inlineStr">
        <is>
          <t>Floor Preparation</t>
        </is>
      </c>
      <c r="E95" s="24">
        <f>E22</f>
        <v/>
      </c>
    </row>
    <row r="96">
      <c r="A96" s="23" t="inlineStr">
        <is>
          <t>Lobby and Common Area Tile</t>
        </is>
      </c>
      <c r="E96" s="24">
        <f>E32</f>
        <v/>
      </c>
    </row>
    <row r="97">
      <c r="A97" s="23" t="inlineStr">
        <is>
          <t>Restroom Tile</t>
        </is>
      </c>
      <c r="E97" s="24">
        <f>E43</f>
        <v/>
      </c>
    </row>
    <row r="98">
      <c r="A98" s="23" t="inlineStr">
        <is>
          <t>Kitchen and Break Room</t>
        </is>
      </c>
      <c r="E98" s="24">
        <f>E52</f>
        <v/>
      </c>
    </row>
    <row r="99">
      <c r="A99" s="23" t="inlineStr">
        <is>
          <t>Grout and Sealant</t>
        </is>
      </c>
      <c r="E99" s="24">
        <f>E63</f>
        <v/>
      </c>
    </row>
    <row r="100">
      <c r="A100" s="23" t="inlineStr">
        <is>
          <t>Trim and Transitions</t>
        </is>
      </c>
      <c r="E100" s="24">
        <f>E73</f>
        <v/>
      </c>
    </row>
    <row r="101">
      <c r="A101" s="23" t="inlineStr">
        <is>
          <t>Labor</t>
        </is>
      </c>
      <c r="E101" s="24">
        <f>E83</f>
        <v/>
      </c>
    </row>
    <row r="102">
      <c r="A102" s="23" t="inlineStr">
        <is>
          <t>Equipment and Other Costs</t>
        </is>
      </c>
      <c r="E102" s="24">
        <f>E92</f>
        <v/>
      </c>
    </row>
    <row r="103">
      <c r="A103" s="7" t="inlineStr">
        <is>
          <t>Direct Cost Subtotal</t>
        </is>
      </c>
      <c r="E103" s="25">
        <f>E22+E32+E43+E52+E63+E73+E83+E92</f>
        <v/>
      </c>
    </row>
    <row r="104">
      <c r="A104" s="23" t="inlineStr">
        <is>
          <t>Overhead</t>
        </is>
      </c>
      <c r="D104" s="26" t="n">
        <v>0.1</v>
      </c>
      <c r="E104" s="24">
        <f>E103*D104</f>
        <v/>
      </c>
    </row>
    <row r="105">
      <c r="A105" s="23" t="inlineStr">
        <is>
          <t>Profit (on direct cost + overhead)</t>
        </is>
      </c>
      <c r="D105" s="26" t="n">
        <v>0.1</v>
      </c>
      <c r="E105" s="24">
        <f>(E103+E104)*D105</f>
        <v/>
      </c>
    </row>
    <row r="106">
      <c r="A106" s="27" t="inlineStr">
        <is>
          <t>TOTAL ESTIMATE</t>
        </is>
      </c>
      <c r="B106" s="28" t="n"/>
      <c r="C106" s="28" t="n"/>
      <c r="D106" s="28" t="n"/>
      <c r="E106" s="29">
        <f>E103+E104+E105</f>
        <v/>
      </c>
    </row>
    <row r="108">
      <c r="A108" s="7" t="inlineStr">
        <is>
          <t>Scope of work</t>
        </is>
      </c>
    </row>
    <row r="109" ht="15" customHeight="1">
      <c r="A109" s="30" t="inlineStr">
        <is>
          <t>[Describe the work included in this estimate.]</t>
        </is>
      </c>
    </row>
    <row r="111">
      <c r="A111" s="7" t="inlineStr">
        <is>
          <t>Exclusions</t>
        </is>
      </c>
    </row>
    <row r="112" ht="30" customHeight="1">
      <c r="A112" s="30" t="inlineStr">
        <is>
          <t>[List anything not included, such as permits, repairs to hidden conditions, or work by others.]</t>
        </is>
      </c>
    </row>
    <row r="114">
      <c r="A114" s="7" t="inlineStr">
        <is>
          <t>Timeline</t>
        </is>
      </c>
    </row>
    <row r="115" ht="15" customHeight="1">
      <c r="A115" s="30" t="inlineStr">
        <is>
          <t>Estimated [X] working days from start, weather and inspections permitting.</t>
        </is>
      </c>
    </row>
    <row r="117">
      <c r="A117" s="7" t="inlineStr">
        <is>
          <t>Payment terms</t>
        </is>
      </c>
    </row>
    <row r="118" ht="15" customHeight="1">
      <c r="A118" s="30" t="inlineStr">
        <is>
          <t>50% deposit at scheduling, 50% due at completion.</t>
        </is>
      </c>
    </row>
    <row r="120">
      <c r="A120" s="7" t="inlineStr">
        <is>
          <t>Warranty</t>
        </is>
      </c>
    </row>
    <row r="121" ht="15" customHeight="1">
      <c r="A121" s="30" t="inlineStr">
        <is>
          <t>1-year workmanship warranty. Manufacturer warranties apply to materials.</t>
        </is>
      </c>
    </row>
    <row r="123">
      <c r="A123" s="7" t="inlineStr">
        <is>
          <t>License and insurance</t>
        </is>
      </c>
    </row>
    <row r="124" ht="15" customHeight="1">
      <c r="A124" s="30" t="inlineStr">
        <is>
          <t>License #[number]. Insured by [carrier], policy #[number].</t>
        </is>
      </c>
    </row>
    <row r="126">
      <c r="A126" s="23" t="inlineStr">
        <is>
          <t>Customer signature: ______________________________</t>
        </is>
      </c>
      <c r="D126" s="23" t="inlineStr">
        <is>
          <t>Date: ____________</t>
        </is>
      </c>
    </row>
    <row r="128">
      <c r="A128" s="31" t="inlineStr">
        <is>
          <t>Template by Projul · projul.com</t>
        </is>
      </c>
    </row>
  </sheetData>
  <mergeCells count="8">
    <mergeCell ref="A109:E109"/>
    <mergeCell ref="A10:E10"/>
    <mergeCell ref="A112:E112"/>
    <mergeCell ref="A121:E121"/>
    <mergeCell ref="A1:E1"/>
    <mergeCell ref="A115:E115"/>
    <mergeCell ref="A118:E118"/>
    <mergeCell ref="A124:E124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2026-11-01T04:13:08Z</dcterms:created>
  <dcterms:modified xsi:type="dcterms:W3CDTF">2026-11-01T04:13:08Z</dcterms:modified>
</cp:coreProperties>
</file>