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Interior Basement Waterproofing" sheetId="2" state="visible" r:id="rId2"/>
    <sheet name="Exterior Foundation" sheetId="3" state="visible" r:id="rId3"/>
    <sheet name="Crack Injection and Spot Repair" sheetId="4" state="visible" r:id="rId4"/>
  </sheets>
  <definedNames>
    <definedName name="_xlnm.Print_Area" localSheetId="1">'Interior Basement Waterproofing'!$A$1:$E$85</definedName>
    <definedName name="_xlnm.Print_Area" localSheetId="2">'Exterior Foundation'!$A$1:$E$96</definedName>
    <definedName name="_xlnm.Print_Area" localSheetId="3">'Crack Injection and Spot Repair'!$A$1:$E$71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Waterproofing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Interior Basement Waterproofing: Interior Basement Waterproofing Estimate</t>
        </is>
      </c>
    </row>
    <row r="7">
      <c r="B7" s="4" t="inlineStr">
        <is>
          <t xml:space="preserve">  •  Exterior Foundation: Exterior Foundation Waterproofing Estimate</t>
        </is>
      </c>
    </row>
    <row r="8">
      <c r="B8" s="4" t="inlineStr">
        <is>
          <t xml:space="preserve">  •  Crack Injection and Spot Repair: Crack Injection and Spot Repair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https://projul.com/blog/free-waterproofing-estimate-templates/?utm_source=template&amp;utm_medium=xlsx&amp;utm_campaign=waterproofing-estimate-templates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Waterproofing Estimate: Interior Basement Waterproofing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the most common residential waterproofing job: interior drain tile, sump pump installation, and wall treatment. Use this for basements with water seepage through walls or floor joints.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Break out concrete floor along wall (6" wide trench)</t>
        </is>
      </c>
      <c r="B13" s="15" t="n">
        <v>120</v>
      </c>
      <c r="C13" s="16" t="inlineStr">
        <is>
          <t>LF</t>
        </is>
      </c>
      <c r="D13" s="17" t="n">
        <v>8.5</v>
      </c>
      <c r="E13" s="18">
        <f>IF(B13="","",B13*D13)</f>
        <v/>
      </c>
    </row>
    <row r="14">
      <c r="A14" s="14" t="inlineStr">
        <is>
          <t>Remove and dispose of damaged drywall (lower 2 ft)</t>
        </is>
      </c>
      <c r="B14" s="15" t="n">
        <v>240</v>
      </c>
      <c r="C14" s="16" t="inlineStr">
        <is>
          <t>SF</t>
        </is>
      </c>
      <c r="D14" s="17" t="n">
        <v>2.75</v>
      </c>
      <c r="E14" s="18">
        <f>IF(B14="","",B14*D14)</f>
        <v/>
      </c>
    </row>
    <row r="15">
      <c r="A15" s="14" t="inlineStr">
        <is>
          <t>Haul out concrete debris</t>
        </is>
      </c>
      <c r="B15" s="15" t="n">
        <v>1</v>
      </c>
      <c r="C15" s="16" t="inlineStr">
        <is>
          <t>LS</t>
        </is>
      </c>
      <c r="D15" s="17" t="n">
        <v>350</v>
      </c>
      <c r="E15" s="18">
        <f>IF(B15="","",B15*D15)</f>
        <v/>
      </c>
    </row>
    <row r="16">
      <c r="A16" s="14" t="inlineStr">
        <is>
          <t>Clean and prep work area</t>
        </is>
      </c>
      <c r="B16" s="15" t="n">
        <v>4</v>
      </c>
      <c r="C16" s="16" t="inlineStr">
        <is>
          <t>HR</t>
        </is>
      </c>
      <c r="D16" s="17" t="n">
        <v>55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Demolition and Prep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Drainage 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4" perforated drain tile pipe</t>
        </is>
      </c>
      <c r="B23" s="15" t="n">
        <v>130</v>
      </c>
      <c r="C23" s="16" t="inlineStr">
        <is>
          <t>LF</t>
        </is>
      </c>
      <c r="D23" s="17" t="n">
        <v>3.25</v>
      </c>
      <c r="E23" s="18">
        <f>IF(B23="","",B23*D23)</f>
        <v/>
      </c>
    </row>
    <row r="24">
      <c r="A24" s="14" t="inlineStr">
        <is>
          <t>Washed drainage gravel (3/4")</t>
        </is>
      </c>
      <c r="B24" s="15" t="n">
        <v>3.5</v>
      </c>
      <c r="C24" s="16" t="inlineStr">
        <is>
          <t>TON</t>
        </is>
      </c>
      <c r="D24" s="17" t="n">
        <v>65</v>
      </c>
      <c r="E24" s="18">
        <f>IF(B24="","",B24*D24)</f>
        <v/>
      </c>
    </row>
    <row r="25">
      <c r="A25" s="14" t="inlineStr">
        <is>
          <t>Filter fabric sock for drain tile</t>
        </is>
      </c>
      <c r="B25" s="15" t="n">
        <v>130</v>
      </c>
      <c r="C25" s="16" t="inlineStr">
        <is>
          <t>LF</t>
        </is>
      </c>
      <c r="D25" s="17" t="n">
        <v>1.5</v>
      </c>
      <c r="E25" s="18">
        <f>IF(B25="","",B25*D25)</f>
        <v/>
      </c>
    </row>
    <row r="26">
      <c r="A26" s="14" t="inlineStr">
        <is>
          <t>Sump basin (24" x 24" heavy duty)</t>
        </is>
      </c>
      <c r="B26" s="15" t="n">
        <v>1</v>
      </c>
      <c r="C26" s="16" t="inlineStr">
        <is>
          <t>EA</t>
        </is>
      </c>
      <c r="D26" s="17" t="n">
        <v>185</v>
      </c>
      <c r="E26" s="18">
        <f>IF(B26="","",B26*D26)</f>
        <v/>
      </c>
    </row>
    <row r="27">
      <c r="A27" s="14" t="inlineStr">
        <is>
          <t>Sump pump (1/3 HP, cast iron)</t>
        </is>
      </c>
      <c r="B27" s="15" t="n">
        <v>1</v>
      </c>
      <c r="C27" s="16" t="inlineStr">
        <is>
          <t>EA</t>
        </is>
      </c>
      <c r="D27" s="17" t="n">
        <v>275</v>
      </c>
      <c r="E27" s="18">
        <f>IF(B27="","",B27*D27)</f>
        <v/>
      </c>
    </row>
    <row r="28">
      <c r="A28" s="14" t="inlineStr">
        <is>
          <t>Check valve and discharge fittings</t>
        </is>
      </c>
      <c r="B28" s="15" t="n">
        <v>1</v>
      </c>
      <c r="C28" s="16" t="inlineStr">
        <is>
          <t>SET</t>
        </is>
      </c>
      <c r="D28" s="17" t="n">
        <v>85</v>
      </c>
      <c r="E28" s="18">
        <f>IF(B28="","",B28*D28)</f>
        <v/>
      </c>
    </row>
    <row r="29">
      <c r="A29" s="14" t="inlineStr">
        <is>
          <t>Discharge pipe to exterior (PVC)</t>
        </is>
      </c>
      <c r="B29" s="15" t="n">
        <v>20</v>
      </c>
      <c r="C29" s="16" t="inlineStr">
        <is>
          <t>LF</t>
        </is>
      </c>
      <c r="D29" s="17" t="n">
        <v>6.5</v>
      </c>
      <c r="E29" s="18">
        <f>IF(B29="","",B29*D29)</f>
        <v/>
      </c>
    </row>
    <row r="30">
      <c r="A30" s="14" t="inlineStr">
        <is>
          <t>Dimple board wall membrane</t>
        </is>
      </c>
      <c r="B30" s="15" t="n">
        <v>120</v>
      </c>
      <c r="C30" s="16" t="inlineStr">
        <is>
          <t>LF</t>
        </is>
      </c>
      <c r="D30" s="17" t="n">
        <v>4.75</v>
      </c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9" t="inlineStr">
        <is>
          <t>Drainage Materials Subtotal</t>
        </is>
      </c>
      <c r="B34" s="20" t="n"/>
      <c r="C34" s="20" t="n"/>
      <c r="D34" s="20" t="n"/>
      <c r="E34" s="21">
        <f>SUM(E23:E33)</f>
        <v/>
      </c>
    </row>
    <row r="36">
      <c r="A36" s="12" t="inlineStr">
        <is>
          <t>Labor</t>
        </is>
      </c>
      <c r="B36" s="12" t="inlineStr">
        <is>
          <t>Qty</t>
        </is>
      </c>
      <c r="C36" s="12" t="inlineStr">
        <is>
          <t>Unit</t>
        </is>
      </c>
      <c r="D36" s="13" t="inlineStr">
        <is>
          <t>Unit Cost</t>
        </is>
      </c>
      <c r="E36" s="13" t="inlineStr">
        <is>
          <t>Total</t>
        </is>
      </c>
    </row>
    <row r="37">
      <c r="A37" s="14" t="inlineStr">
        <is>
          <t>Drain tile installation (2-man crew)</t>
        </is>
      </c>
      <c r="B37" s="15" t="n">
        <v>16</v>
      </c>
      <c r="C37" s="16" t="inlineStr">
        <is>
          <t>HR</t>
        </is>
      </c>
      <c r="D37" s="17" t="n">
        <v>110</v>
      </c>
      <c r="E37" s="18">
        <f>IF(B37="","",B37*D37)</f>
        <v/>
      </c>
    </row>
    <row r="38">
      <c r="A38" s="14" t="inlineStr">
        <is>
          <t>Sump pump and discharge install</t>
        </is>
      </c>
      <c r="B38" s="15" t="n">
        <v>4</v>
      </c>
      <c r="C38" s="16" t="inlineStr">
        <is>
          <t>HR</t>
        </is>
      </c>
      <c r="D38" s="17" t="n">
        <v>110</v>
      </c>
      <c r="E38" s="18">
        <f>IF(B38="","",B38*D38)</f>
        <v/>
      </c>
    </row>
    <row r="39">
      <c r="A39" s="14" t="inlineStr">
        <is>
          <t>Wall membrane application</t>
        </is>
      </c>
      <c r="B39" s="15" t="n">
        <v>6</v>
      </c>
      <c r="C39" s="16" t="inlineStr">
        <is>
          <t>HR</t>
        </is>
      </c>
      <c r="D39" s="17" t="n">
        <v>110</v>
      </c>
      <c r="E39" s="18">
        <f>IF(B39="","",B39*D39)</f>
        <v/>
      </c>
    </row>
    <row r="40">
      <c r="A40" s="14" t="inlineStr">
        <is>
          <t>Concrete floor patch and finish</t>
        </is>
      </c>
      <c r="B40" s="15" t="n">
        <v>8</v>
      </c>
      <c r="C40" s="16" t="inlineStr">
        <is>
          <t>HR</t>
        </is>
      </c>
      <c r="D40" s="17" t="n">
        <v>110</v>
      </c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9" t="inlineStr">
        <is>
          <t>Labor Subtotal</t>
        </is>
      </c>
      <c r="B44" s="20" t="n"/>
      <c r="C44" s="20" t="n"/>
      <c r="D44" s="20" t="n"/>
      <c r="E44" s="21">
        <f>SUM(E37:E43)</f>
        <v/>
      </c>
    </row>
    <row r="46">
      <c r="A46" s="12" t="inlineStr">
        <is>
          <t>Additional Costs</t>
        </is>
      </c>
      <c r="B46" s="12" t="inlineStr">
        <is>
          <t>Qty</t>
        </is>
      </c>
      <c r="C46" s="12" t="inlineStr">
        <is>
          <t>Unit</t>
        </is>
      </c>
      <c r="D46" s="13" t="inlineStr">
        <is>
          <t>Unit Cost</t>
        </is>
      </c>
      <c r="E46" s="13" t="inlineStr">
        <is>
          <t>Total</t>
        </is>
      </c>
    </row>
    <row r="47">
      <c r="A47" s="14" t="inlineStr">
        <is>
          <t>Concrete mix for floor patch</t>
        </is>
      </c>
      <c r="B47" s="15" t="n">
        <v>15</v>
      </c>
      <c r="C47" s="16" t="inlineStr">
        <is>
          <t>BAG</t>
        </is>
      </c>
      <c r="D47" s="17" t="n">
        <v>7.5</v>
      </c>
      <c r="E47" s="18">
        <f>IF(B47="","",B47*D47)</f>
        <v/>
      </c>
    </row>
    <row r="48">
      <c r="A48" s="14" t="inlineStr">
        <is>
          <t>Permit fee</t>
        </is>
      </c>
      <c r="B48" s="15" t="n">
        <v>1</v>
      </c>
      <c r="C48" s="16" t="inlineStr">
        <is>
          <t>LS</t>
        </is>
      </c>
      <c r="D48" s="17" t="n">
        <v>175</v>
      </c>
      <c r="E48" s="18">
        <f>IF(B48="","",B48*D48)</f>
        <v/>
      </c>
    </row>
    <row r="49">
      <c r="A49" s="14" t="inlineStr">
        <is>
          <t>Equipment (jackhammer, wet vac)</t>
        </is>
      </c>
      <c r="B49" s="15" t="n">
        <v>1</v>
      </c>
      <c r="C49" s="16" t="inlineStr">
        <is>
          <t>DAY</t>
        </is>
      </c>
      <c r="D49" s="17" t="n">
        <v>225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Additional Costs Subtotal</t>
        </is>
      </c>
      <c r="B53" s="20" t="n"/>
      <c r="C53" s="20" t="n"/>
      <c r="D53" s="20" t="n"/>
      <c r="E53" s="21">
        <f>SUM(E47:E52)</f>
        <v/>
      </c>
    </row>
    <row r="55">
      <c r="A55" s="22" t="inlineStr">
        <is>
          <t>Summary</t>
        </is>
      </c>
    </row>
    <row r="56">
      <c r="A56" s="23" t="inlineStr">
        <is>
          <t>Demolition and Prep</t>
        </is>
      </c>
      <c r="E56" s="24">
        <f>E20</f>
        <v/>
      </c>
    </row>
    <row r="57">
      <c r="A57" s="23" t="inlineStr">
        <is>
          <t>Drainage Materials</t>
        </is>
      </c>
      <c r="E57" s="24">
        <f>E34</f>
        <v/>
      </c>
    </row>
    <row r="58">
      <c r="A58" s="23" t="inlineStr">
        <is>
          <t>Labor</t>
        </is>
      </c>
      <c r="E58" s="24">
        <f>E44</f>
        <v/>
      </c>
    </row>
    <row r="59">
      <c r="A59" s="23" t="inlineStr">
        <is>
          <t>Additional Costs</t>
        </is>
      </c>
      <c r="E59" s="24">
        <f>E53</f>
        <v/>
      </c>
    </row>
    <row r="60">
      <c r="A60" s="7" t="inlineStr">
        <is>
          <t>Direct Cost Subtotal</t>
        </is>
      </c>
      <c r="E60" s="25">
        <f>E20+E34+E44+E53</f>
        <v/>
      </c>
    </row>
    <row r="61">
      <c r="A61" s="23" t="inlineStr">
        <is>
          <t>Overhead</t>
        </is>
      </c>
      <c r="D61" s="26" t="n">
        <v>0.15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0.15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Waterproofing Estimate: Exterior Foundation Waterproofing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exterior excavation and waterproofing membrane installation. This is the heavy-duty fix for chronic water intrusion, and it carries higher costs because of the excavation work involved.</t>
        </is>
      </c>
    </row>
    <row r="12">
      <c r="A12" s="12" t="inlineStr">
        <is>
          <t>Excavation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Excavate to footer (mini excavator + hand dig)</t>
        </is>
      </c>
      <c r="B13" s="15" t="n">
        <v>80</v>
      </c>
      <c r="C13" s="16" t="inlineStr">
        <is>
          <t>LF</t>
        </is>
      </c>
      <c r="D13" s="17" t="n">
        <v>38</v>
      </c>
      <c r="E13" s="18">
        <f>IF(B13="","",B13*D13)</f>
        <v/>
      </c>
    </row>
    <row r="14">
      <c r="A14" s="14" t="inlineStr">
        <is>
          <t>Haul and dispose of excess soil</t>
        </is>
      </c>
      <c r="B14" s="15" t="n">
        <v>12</v>
      </c>
      <c r="C14" s="16" t="inlineStr">
        <is>
          <t>CY</t>
        </is>
      </c>
      <c r="D14" s="17" t="n">
        <v>55</v>
      </c>
      <c r="E14" s="18">
        <f>IF(B14="","",B14*D14)</f>
        <v/>
      </c>
    </row>
    <row r="15">
      <c r="A15" s="14" t="inlineStr">
        <is>
          <t>Shore and protect excavation (safety)</t>
        </is>
      </c>
      <c r="B15" s="15" t="n">
        <v>1</v>
      </c>
      <c r="C15" s="16" t="inlineStr">
        <is>
          <t>LS</t>
        </is>
      </c>
      <c r="D15" s="17" t="n">
        <v>400</v>
      </c>
      <c r="E15" s="18">
        <f>IF(B15="","",B15*D15)</f>
        <v/>
      </c>
    </row>
    <row r="16">
      <c r="A16" s="14" t="inlineStr">
        <is>
          <t>Protect landscaping and hardscape</t>
        </is>
      </c>
      <c r="B16" s="15" t="n">
        <v>1</v>
      </c>
      <c r="C16" s="16" t="inlineStr">
        <is>
          <t>LS</t>
        </is>
      </c>
      <c r="D16" s="17" t="n">
        <v>350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Excavation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Foundation Prep and Repair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Power wash foundation wall</t>
        </is>
      </c>
      <c r="B23" s="15" t="n">
        <v>80</v>
      </c>
      <c r="C23" s="16" t="inlineStr">
        <is>
          <t>LF</t>
        </is>
      </c>
      <c r="D23" s="17" t="n">
        <v>3.5</v>
      </c>
      <c r="E23" s="18">
        <f>IF(B23="","",B23*D23)</f>
        <v/>
      </c>
    </row>
    <row r="24">
      <c r="A24" s="14" t="inlineStr">
        <is>
          <t>Repair cracks with hydraulic cement</t>
        </is>
      </c>
      <c r="B24" s="15" t="n">
        <v>5</v>
      </c>
      <c r="C24" s="16" t="inlineStr">
        <is>
          <t>EA</t>
        </is>
      </c>
      <c r="D24" s="17" t="n">
        <v>125</v>
      </c>
      <c r="E24" s="18">
        <f>IF(B24="","",B24*D24)</f>
        <v/>
      </c>
    </row>
    <row r="25">
      <c r="A25" s="14" t="inlineStr">
        <is>
          <t>Fill voids and honeycombing</t>
        </is>
      </c>
      <c r="B25" s="15" t="n">
        <v>1</v>
      </c>
      <c r="C25" s="16" t="inlineStr">
        <is>
          <t>LS</t>
        </is>
      </c>
      <c r="D25" s="17" t="n">
        <v>300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Foundation Prep and Repair Subtotal</t>
        </is>
      </c>
      <c r="B29" s="20" t="n"/>
      <c r="C29" s="20" t="n"/>
      <c r="D29" s="20" t="n"/>
      <c r="E29" s="21">
        <f>SUM(E23:E28)</f>
        <v/>
      </c>
    </row>
    <row r="31">
      <c r="A31" s="12" t="inlineStr">
        <is>
          <t>Waterproofing Materials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Liquid rubber membrane (spray or roll-on)</t>
        </is>
      </c>
      <c r="B32" s="15" t="n">
        <v>560</v>
      </c>
      <c r="C32" s="16" t="inlineStr">
        <is>
          <t>SF</t>
        </is>
      </c>
      <c r="D32" s="17" t="n">
        <v>3.85</v>
      </c>
      <c r="E32" s="18">
        <f>IF(B32="","",B32*D32)</f>
        <v/>
      </c>
    </row>
    <row r="33">
      <c r="A33" s="14" t="inlineStr">
        <is>
          <t>Drainage board (dimple mat)</t>
        </is>
      </c>
      <c r="B33" s="15" t="n">
        <v>560</v>
      </c>
      <c r="C33" s="16" t="inlineStr">
        <is>
          <t>SF</t>
        </is>
      </c>
      <c r="D33" s="17" t="n">
        <v>2.25</v>
      </c>
      <c r="E33" s="18">
        <f>IF(B33="","",B33*D33)</f>
        <v/>
      </c>
    </row>
    <row r="34">
      <c r="A34" s="14" t="inlineStr">
        <is>
          <t>Foundation drain tile (4" perf.)</t>
        </is>
      </c>
      <c r="B34" s="15" t="n">
        <v>90</v>
      </c>
      <c r="C34" s="16" t="inlineStr">
        <is>
          <t>LF</t>
        </is>
      </c>
      <c r="D34" s="17" t="n">
        <v>3.25</v>
      </c>
      <c r="E34" s="18">
        <f>IF(B34="","",B34*D34)</f>
        <v/>
      </c>
    </row>
    <row r="35">
      <c r="A35" s="14" t="inlineStr">
        <is>
          <t>Filter fabric</t>
        </is>
      </c>
      <c r="B35" s="15" t="n">
        <v>90</v>
      </c>
      <c r="C35" s="16" t="inlineStr">
        <is>
          <t>LF</t>
        </is>
      </c>
      <c r="D35" s="17" t="n">
        <v>1.5</v>
      </c>
      <c r="E35" s="18">
        <f>IF(B35="","",B35*D35)</f>
        <v/>
      </c>
    </row>
    <row r="36">
      <c r="A36" s="14" t="inlineStr">
        <is>
          <t>Washed gravel for drain bed</t>
        </is>
      </c>
      <c r="B36" s="15" t="n">
        <v>6</v>
      </c>
      <c r="C36" s="16" t="inlineStr">
        <is>
          <t>TON</t>
        </is>
      </c>
      <c r="D36" s="17" t="n">
        <v>65</v>
      </c>
      <c r="E36" s="18">
        <f>IF(B36="","",B36*D36)</f>
        <v/>
      </c>
    </row>
    <row r="37">
      <c r="A37" s="14" t="inlineStr">
        <is>
          <t>Discharge pipe to daylight or storm</t>
        </is>
      </c>
      <c r="B37" s="15" t="n">
        <v>30</v>
      </c>
      <c r="C37" s="16" t="inlineStr">
        <is>
          <t>LF</t>
        </is>
      </c>
      <c r="D37" s="17" t="n">
        <v>7.5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Waterproofing Materials Subtotal</t>
        </is>
      </c>
      <c r="B41" s="20" t="n"/>
      <c r="C41" s="20" t="n"/>
      <c r="D41" s="20" t="n"/>
      <c r="E41" s="21">
        <f>SUM(E32:E40)</f>
        <v/>
      </c>
    </row>
    <row r="43">
      <c r="A43" s="12" t="inlineStr">
        <is>
          <t>Labor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Foundation wall prep and cleaning</t>
        </is>
      </c>
      <c r="B44" s="15" t="n">
        <v>8</v>
      </c>
      <c r="C44" s="16" t="inlineStr">
        <is>
          <t>HR</t>
        </is>
      </c>
      <c r="D44" s="17" t="n">
        <v>95</v>
      </c>
      <c r="E44" s="18">
        <f>IF(B44="","",B44*D44)</f>
        <v/>
      </c>
    </row>
    <row r="45">
      <c r="A45" s="14" t="inlineStr">
        <is>
          <t>Membrane application (2 coats)</t>
        </is>
      </c>
      <c r="B45" s="15" t="n">
        <v>12</v>
      </c>
      <c r="C45" s="16" t="inlineStr">
        <is>
          <t>HR</t>
        </is>
      </c>
      <c r="D45" s="17" t="n">
        <v>95</v>
      </c>
      <c r="E45" s="18">
        <f>IF(B45="","",B45*D45)</f>
        <v/>
      </c>
    </row>
    <row r="46">
      <c r="A46" s="14" t="inlineStr">
        <is>
          <t>Drainage board installation</t>
        </is>
      </c>
      <c r="B46" s="15" t="n">
        <v>6</v>
      </c>
      <c r="C46" s="16" t="inlineStr">
        <is>
          <t>HR</t>
        </is>
      </c>
      <c r="D46" s="17" t="n">
        <v>95</v>
      </c>
      <c r="E46" s="18">
        <f>IF(B46="","",B46*D46)</f>
        <v/>
      </c>
    </row>
    <row r="47">
      <c r="A47" s="14" t="inlineStr">
        <is>
          <t>Footer drain installation</t>
        </is>
      </c>
      <c r="B47" s="15" t="n">
        <v>8</v>
      </c>
      <c r="C47" s="16" t="inlineStr">
        <is>
          <t>HR</t>
        </is>
      </c>
      <c r="D47" s="17" t="n">
        <v>95</v>
      </c>
      <c r="E47" s="18">
        <f>IF(B47="","",B47*D47)</f>
        <v/>
      </c>
    </row>
    <row r="48">
      <c r="A48" s="14" t="inlineStr">
        <is>
          <t>Backfill and compaction</t>
        </is>
      </c>
      <c r="B48" s="15" t="n">
        <v>10</v>
      </c>
      <c r="C48" s="16" t="inlineStr">
        <is>
          <t>HR</t>
        </is>
      </c>
      <c r="D48" s="17" t="n">
        <v>95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Labor Subtotal</t>
        </is>
      </c>
      <c r="B52" s="20" t="n"/>
      <c r="C52" s="20" t="n"/>
      <c r="D52" s="20" t="n"/>
      <c r="E52" s="21">
        <f>SUM(E44:E51)</f>
        <v/>
      </c>
    </row>
    <row r="54">
      <c r="A54" s="12" t="inlineStr">
        <is>
          <t>Equipment and Additional Costs</t>
        </is>
      </c>
      <c r="B54" s="12" t="inlineStr">
        <is>
          <t>Qty</t>
        </is>
      </c>
      <c r="C54" s="12" t="inlineStr">
        <is>
          <t>Unit</t>
        </is>
      </c>
      <c r="D54" s="13" t="inlineStr">
        <is>
          <t>Unit Cost</t>
        </is>
      </c>
      <c r="E54" s="13" t="inlineStr">
        <is>
          <t>Total</t>
        </is>
      </c>
    </row>
    <row r="55">
      <c r="A55" s="14" t="inlineStr">
        <is>
          <t>Mini excavator rental</t>
        </is>
      </c>
      <c r="B55" s="15" t="n">
        <v>3</v>
      </c>
      <c r="C55" s="16" t="inlineStr">
        <is>
          <t>DAY</t>
        </is>
      </c>
      <c r="D55" s="17" t="n">
        <v>375</v>
      </c>
      <c r="E55" s="18">
        <f>IF(B55="","",B55*D55)</f>
        <v/>
      </c>
    </row>
    <row r="56">
      <c r="A56" s="14" t="inlineStr">
        <is>
          <t>Pressure washer rental</t>
        </is>
      </c>
      <c r="B56" s="15" t="n">
        <v>1</v>
      </c>
      <c r="C56" s="16" t="inlineStr">
        <is>
          <t>DAY</t>
        </is>
      </c>
      <c r="D56" s="17" t="n">
        <v>125</v>
      </c>
      <c r="E56" s="18">
        <f>IF(B56="","",B56*D56)</f>
        <v/>
      </c>
    </row>
    <row r="57">
      <c r="A57" s="14" t="inlineStr">
        <is>
          <t>Compactor rental</t>
        </is>
      </c>
      <c r="B57" s="15" t="n">
        <v>1</v>
      </c>
      <c r="C57" s="16" t="inlineStr">
        <is>
          <t>DAY</t>
        </is>
      </c>
      <c r="D57" s="17" t="n">
        <v>150</v>
      </c>
      <c r="E57" s="18">
        <f>IF(B57="","",B57*D57)</f>
        <v/>
      </c>
    </row>
    <row r="58">
      <c r="A58" s="14" t="inlineStr">
        <is>
          <t>Permit fee</t>
        </is>
      </c>
      <c r="B58" s="15" t="n">
        <v>1</v>
      </c>
      <c r="C58" s="16" t="inlineStr">
        <is>
          <t>LS</t>
        </is>
      </c>
      <c r="D58" s="17" t="n">
        <v>250</v>
      </c>
      <c r="E58" s="18">
        <f>IF(B58="","",B58*D58)</f>
        <v/>
      </c>
    </row>
    <row r="59">
      <c r="A59" s="14" t="inlineStr">
        <is>
          <t>Landscape restoration (basic)</t>
        </is>
      </c>
      <c r="B59" s="15" t="n">
        <v>1</v>
      </c>
      <c r="C59" s="16" t="inlineStr">
        <is>
          <t>LS</t>
        </is>
      </c>
      <c r="D59" s="17" t="n">
        <v>600</v>
      </c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9" t="inlineStr">
        <is>
          <t>Equipment and Additional Costs Subtotal</t>
        </is>
      </c>
      <c r="B63" s="20" t="n"/>
      <c r="C63" s="20" t="n"/>
      <c r="D63" s="20" t="n"/>
      <c r="E63" s="21">
        <f>SUM(E55:E62)</f>
        <v/>
      </c>
    </row>
    <row r="65">
      <c r="A65" s="22" t="inlineStr">
        <is>
          <t>Summary</t>
        </is>
      </c>
    </row>
    <row r="66">
      <c r="A66" s="23" t="inlineStr">
        <is>
          <t>Excavation</t>
        </is>
      </c>
      <c r="E66" s="24">
        <f>E20</f>
        <v/>
      </c>
    </row>
    <row r="67">
      <c r="A67" s="23" t="inlineStr">
        <is>
          <t>Foundation Prep and Repair</t>
        </is>
      </c>
      <c r="E67" s="24">
        <f>E29</f>
        <v/>
      </c>
    </row>
    <row r="68">
      <c r="A68" s="23" t="inlineStr">
        <is>
          <t>Waterproofing Materials</t>
        </is>
      </c>
      <c r="E68" s="24">
        <f>E41</f>
        <v/>
      </c>
    </row>
    <row r="69">
      <c r="A69" s="23" t="inlineStr">
        <is>
          <t>Labor</t>
        </is>
      </c>
      <c r="E69" s="24">
        <f>E52</f>
        <v/>
      </c>
    </row>
    <row r="70">
      <c r="A70" s="23" t="inlineStr">
        <is>
          <t>Equipment and Additional Costs</t>
        </is>
      </c>
      <c r="E70" s="24">
        <f>E63</f>
        <v/>
      </c>
    </row>
    <row r="71">
      <c r="A71" s="7" t="inlineStr">
        <is>
          <t>Direct Cost Subtotal</t>
        </is>
      </c>
      <c r="E71" s="25">
        <f>E20+E29+E41+E52+E63</f>
        <v/>
      </c>
    </row>
    <row r="72">
      <c r="A72" s="23" t="inlineStr">
        <is>
          <t>Overhead</t>
        </is>
      </c>
      <c r="D72" s="26" t="n">
        <v>0.15</v>
      </c>
      <c r="E72" s="24">
        <f>E71*D72</f>
        <v/>
      </c>
    </row>
    <row r="73">
      <c r="A73" s="23" t="inlineStr">
        <is>
          <t>Profit (on direct cost + overhead)</t>
        </is>
      </c>
      <c r="D73" s="26" t="n">
        <v>0.15</v>
      </c>
      <c r="E73" s="24">
        <f>(E71+E72)*D73</f>
        <v/>
      </c>
    </row>
    <row r="74">
      <c r="A74" s="27" t="inlineStr">
        <is>
          <t>TOTAL ESTIMATE</t>
        </is>
      </c>
      <c r="B74" s="28" t="n"/>
      <c r="C74" s="28" t="n"/>
      <c r="D74" s="28" t="n"/>
      <c r="E74" s="29">
        <f>E71+E72+E73</f>
        <v/>
      </c>
    </row>
    <row r="76">
      <c r="A76" s="7" t="inlineStr">
        <is>
          <t>Scope of work</t>
        </is>
      </c>
    </row>
    <row r="77" ht="15" customHeight="1">
      <c r="A77" s="30" t="inlineStr">
        <is>
          <t>[Describe the work included in this estimate.]</t>
        </is>
      </c>
    </row>
    <row r="79">
      <c r="A79" s="7" t="inlineStr">
        <is>
          <t>Exclusions</t>
        </is>
      </c>
    </row>
    <row r="80" ht="30" customHeight="1">
      <c r="A80" s="30" t="inlineStr">
        <is>
          <t>[List anything not included, such as permits, repairs to hidden conditions, or work by others.]</t>
        </is>
      </c>
    </row>
    <row r="82">
      <c r="A82" s="7" t="inlineStr">
        <is>
          <t>Timeline</t>
        </is>
      </c>
    </row>
    <row r="83" ht="15" customHeight="1">
      <c r="A83" s="30" t="inlineStr">
        <is>
          <t>Estimated [X] working days from start, weather and inspections permitting.</t>
        </is>
      </c>
    </row>
    <row r="85">
      <c r="A85" s="7" t="inlineStr">
        <is>
          <t>Payment terms</t>
        </is>
      </c>
    </row>
    <row r="86" ht="15" customHeight="1">
      <c r="A86" s="30" t="inlineStr">
        <is>
          <t>50% deposit at scheduling, 50% due at completion.</t>
        </is>
      </c>
    </row>
    <row r="88">
      <c r="A88" s="7" t="inlineStr">
        <is>
          <t>Warranty</t>
        </is>
      </c>
    </row>
    <row r="89" ht="15" customHeight="1">
      <c r="A89" s="30" t="inlineStr">
        <is>
          <t>1-year workmanship warranty. Manufacturer warranties apply to materials.</t>
        </is>
      </c>
    </row>
    <row r="91">
      <c r="A91" s="7" t="inlineStr">
        <is>
          <t>License and insurance</t>
        </is>
      </c>
    </row>
    <row r="92" ht="15" customHeight="1">
      <c r="A92" s="30" t="inlineStr">
        <is>
          <t>License #[number]. Insured by [carrier], policy #[number].</t>
        </is>
      </c>
    </row>
    <row r="94">
      <c r="A94" s="23" t="inlineStr">
        <is>
          <t>Customer signature: ______________________________</t>
        </is>
      </c>
      <c r="D94" s="23" t="inlineStr">
        <is>
          <t>Date: ____________</t>
        </is>
      </c>
    </row>
    <row r="96">
      <c r="A96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1:E1"/>
    <mergeCell ref="A89:E89"/>
    <mergeCell ref="A80:E80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Waterproofing Estimate: Crack Injection and Spot Repair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is for smaller jobs. Foundation crack injection and spot waterproofing are high-margin, fast-turnaround services that many waterproofing contractors use to fill gaps in their schedule.</t>
        </is>
      </c>
    </row>
    <row r="12">
      <c r="A12" s="12" t="inlineStr">
        <is>
          <t>Crack Injection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Surface prep and crack cleaning</t>
        </is>
      </c>
      <c r="B13" s="15" t="n">
        <v>3</v>
      </c>
      <c r="C13" s="16" t="inlineStr">
        <is>
          <t>EA</t>
        </is>
      </c>
      <c r="D13" s="17" t="n">
        <v>45</v>
      </c>
      <c r="E13" s="18">
        <f>IF(B13="","",B13*D13)</f>
        <v/>
      </c>
    </row>
    <row r="14">
      <c r="A14" s="14" t="inlineStr">
        <is>
          <t>Injection ports (installed)</t>
        </is>
      </c>
      <c r="B14" s="15" t="n">
        <v>12</v>
      </c>
      <c r="C14" s="16" t="inlineStr">
        <is>
          <t>EA</t>
        </is>
      </c>
      <c r="D14" s="17" t="n">
        <v>12.5</v>
      </c>
      <c r="E14" s="18">
        <f>IF(B14="","",B14*D14)</f>
        <v/>
      </c>
    </row>
    <row r="15">
      <c r="A15" s="14" t="inlineStr">
        <is>
          <t>Polyurethane injection foam</t>
        </is>
      </c>
      <c r="B15" s="15" t="n">
        <v>3</v>
      </c>
      <c r="C15" s="16" t="inlineStr">
        <is>
          <t>EA</t>
        </is>
      </c>
      <c r="D15" s="17" t="n">
        <v>85</v>
      </c>
      <c r="E15" s="18">
        <f>IF(B15="","",B15*D15)</f>
        <v/>
      </c>
    </row>
    <row r="16">
      <c r="A16" s="14" t="inlineStr">
        <is>
          <t>Epoxy injection (structural cracks)</t>
        </is>
      </c>
      <c r="B16" s="15" t="n">
        <v>1</v>
      </c>
      <c r="C16" s="16" t="inlineStr">
        <is>
          <t>EA</t>
        </is>
      </c>
      <c r="D16" s="17" t="n">
        <v>165</v>
      </c>
      <c r="E16" s="18">
        <f>IF(B16="","",B16*D16)</f>
        <v/>
      </c>
    </row>
    <row r="17">
      <c r="A17" s="14" t="inlineStr">
        <is>
          <t>Surface seal and port removal</t>
        </is>
      </c>
      <c r="B17" s="15" t="n">
        <v>3</v>
      </c>
      <c r="C17" s="16" t="inlineStr">
        <is>
          <t>EA</t>
        </is>
      </c>
      <c r="D17" s="17" t="n">
        <v>35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Crack Injection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Floor-Wall Joint Repair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Cut channel along floor-wall joint</t>
        </is>
      </c>
      <c r="B24" s="15" t="n">
        <v>12</v>
      </c>
      <c r="C24" s="16" t="inlineStr">
        <is>
          <t>LF</t>
        </is>
      </c>
      <c r="D24" s="17" t="n">
        <v>9</v>
      </c>
      <c r="E24" s="18">
        <f>IF(B24="","",B24*D24)</f>
        <v/>
      </c>
    </row>
    <row r="25">
      <c r="A25" s="14" t="inlineStr">
        <is>
          <t>Install drainage channel and cover</t>
        </is>
      </c>
      <c r="B25" s="15" t="n">
        <v>12</v>
      </c>
      <c r="C25" s="16" t="inlineStr">
        <is>
          <t>LF</t>
        </is>
      </c>
      <c r="D25" s="17" t="n">
        <v>18.5</v>
      </c>
      <c r="E25" s="18">
        <f>IF(B25="","",B25*D25)</f>
        <v/>
      </c>
    </row>
    <row r="26">
      <c r="A26" s="14" t="inlineStr">
        <is>
          <t>Route to existing sump or install small basin</t>
        </is>
      </c>
      <c r="B26" s="15" t="n">
        <v>1</v>
      </c>
      <c r="C26" s="16" t="inlineStr">
        <is>
          <t>LS</t>
        </is>
      </c>
      <c r="D26" s="17" t="n">
        <v>275</v>
      </c>
      <c r="E26" s="18">
        <f>IF(B26="","",B26*D26)</f>
        <v/>
      </c>
    </row>
    <row r="27">
      <c r="A27" s="14" t="inlineStr">
        <is>
          <t>Concrete patch and finish</t>
        </is>
      </c>
      <c r="B27" s="15" t="n">
        <v>12</v>
      </c>
      <c r="C27" s="16" t="inlineStr">
        <is>
          <t>LF</t>
        </is>
      </c>
      <c r="D27" s="17" t="n">
        <v>6.5</v>
      </c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9" t="inlineStr">
        <is>
          <t>Floor-Wall Joint Repair Subtotal</t>
        </is>
      </c>
      <c r="B31" s="20" t="n"/>
      <c r="C31" s="20" t="n"/>
      <c r="D31" s="20" t="n"/>
      <c r="E31" s="21">
        <f>SUM(E24:E30)</f>
        <v/>
      </c>
    </row>
    <row r="33">
      <c r="A33" s="12" t="inlineStr">
        <is>
          <t>Labor</t>
        </is>
      </c>
      <c r="B33" s="12" t="inlineStr">
        <is>
          <t>Qty</t>
        </is>
      </c>
      <c r="C33" s="12" t="inlineStr">
        <is>
          <t>Unit</t>
        </is>
      </c>
      <c r="D33" s="13" t="inlineStr">
        <is>
          <t>Unit Cost</t>
        </is>
      </c>
      <c r="E33" s="13" t="inlineStr">
        <is>
          <t>Total</t>
        </is>
      </c>
    </row>
    <row r="34">
      <c r="A34" s="14" t="inlineStr">
        <is>
          <t>Crack injection technician</t>
        </is>
      </c>
      <c r="B34" s="15" t="n">
        <v>4</v>
      </c>
      <c r="C34" s="16" t="inlineStr">
        <is>
          <t>HR</t>
        </is>
      </c>
      <c r="D34" s="17" t="n">
        <v>95</v>
      </c>
      <c r="E34" s="18">
        <f>IF(B34="","",B34*D34)</f>
        <v/>
      </c>
    </row>
    <row r="35">
      <c r="A35" s="14" t="inlineStr">
        <is>
          <t>Joint repair labor</t>
        </is>
      </c>
      <c r="B35" s="15" t="n">
        <v>3</v>
      </c>
      <c r="C35" s="16" t="inlineStr">
        <is>
          <t>HR</t>
        </is>
      </c>
      <c r="D35" s="17" t="n">
        <v>95</v>
      </c>
      <c r="E35" s="18">
        <f>IF(B35="","",B35*D35)</f>
        <v/>
      </c>
    </row>
    <row r="36">
      <c r="A36" s="14" t="inlineStr">
        <is>
          <t>Cleanup and inspection</t>
        </is>
      </c>
      <c r="B36" s="15" t="n">
        <v>1</v>
      </c>
      <c r="C36" s="16" t="inlineStr">
        <is>
          <t>HR</t>
        </is>
      </c>
      <c r="D36" s="17" t="n">
        <v>95</v>
      </c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9" t="inlineStr">
        <is>
          <t>Labor Subtotal</t>
        </is>
      </c>
      <c r="B40" s="20" t="n"/>
      <c r="C40" s="20" t="n"/>
      <c r="D40" s="20" t="n"/>
      <c r="E40" s="21">
        <f>SUM(E34:E39)</f>
        <v/>
      </c>
    </row>
    <row r="42">
      <c r="A42" s="22" t="inlineStr">
        <is>
          <t>Summary</t>
        </is>
      </c>
    </row>
    <row r="43">
      <c r="A43" s="23" t="inlineStr">
        <is>
          <t>Crack Injection</t>
        </is>
      </c>
      <c r="E43" s="24">
        <f>E21</f>
        <v/>
      </c>
    </row>
    <row r="44">
      <c r="A44" s="23" t="inlineStr">
        <is>
          <t>Floor-Wall Joint Repair</t>
        </is>
      </c>
      <c r="E44" s="24">
        <f>E31</f>
        <v/>
      </c>
    </row>
    <row r="45">
      <c r="A45" s="23" t="inlineStr">
        <is>
          <t>Labor</t>
        </is>
      </c>
      <c r="E45" s="24">
        <f>E40</f>
        <v/>
      </c>
    </row>
    <row r="46">
      <c r="A46" s="7" t="inlineStr">
        <is>
          <t>Direct Cost Subtotal</t>
        </is>
      </c>
      <c r="E46" s="25">
        <f>E21+E31+E40</f>
        <v/>
      </c>
    </row>
    <row r="47">
      <c r="A47" s="23" t="inlineStr">
        <is>
          <t>Overhead</t>
        </is>
      </c>
      <c r="D47" s="26" t="n">
        <v>0.12</v>
      </c>
      <c r="E47" s="24">
        <f>E46*D47</f>
        <v/>
      </c>
    </row>
    <row r="48">
      <c r="A48" s="23" t="inlineStr">
        <is>
          <t>Profit (on direct cost + overhead)</t>
        </is>
      </c>
      <c r="D48" s="26" t="n">
        <v>0.18</v>
      </c>
      <c r="E48" s="24">
        <f>(E46+E47)*D48</f>
        <v/>
      </c>
    </row>
    <row r="49">
      <c r="A49" s="27" t="inlineStr">
        <is>
          <t>TOTAL ESTIMATE</t>
        </is>
      </c>
      <c r="B49" s="28" t="n"/>
      <c r="C49" s="28" t="n"/>
      <c r="D49" s="28" t="n"/>
      <c r="E49" s="29">
        <f>E46+E47+E48</f>
        <v/>
      </c>
    </row>
    <row r="51">
      <c r="A51" s="7" t="inlineStr">
        <is>
          <t>Scope of work</t>
        </is>
      </c>
    </row>
    <row r="52" ht="15" customHeight="1">
      <c r="A52" s="30" t="inlineStr">
        <is>
          <t>[Describe the work included in this estimate.]</t>
        </is>
      </c>
    </row>
    <row r="54">
      <c r="A54" s="7" t="inlineStr">
        <is>
          <t>Exclusions</t>
        </is>
      </c>
    </row>
    <row r="55" ht="30" customHeight="1">
      <c r="A55" s="30" t="inlineStr">
        <is>
          <t>[List anything not included, such as permits, repairs to hidden conditions, or work by others.]</t>
        </is>
      </c>
    </row>
    <row r="57">
      <c r="A57" s="7" t="inlineStr">
        <is>
          <t>Timeline</t>
        </is>
      </c>
    </row>
    <row r="58" ht="15" customHeight="1">
      <c r="A58" s="30" t="inlineStr">
        <is>
          <t>Estimated [X] working days from start, weather and inspections permitting.</t>
        </is>
      </c>
    </row>
    <row r="60">
      <c r="A60" s="7" t="inlineStr">
        <is>
          <t>Payment terms</t>
        </is>
      </c>
    </row>
    <row r="61" ht="15" customHeight="1">
      <c r="A61" s="30" t="inlineStr">
        <is>
          <t>50% deposit at scheduling, 50% due at completion.</t>
        </is>
      </c>
    </row>
    <row r="63">
      <c r="A63" s="7" t="inlineStr">
        <is>
          <t>Warranty</t>
        </is>
      </c>
    </row>
    <row r="64" ht="15" customHeight="1">
      <c r="A64" s="30" t="inlineStr">
        <is>
          <t>1-year workmanship warranty. Manufacturer warranties apply to materials.</t>
        </is>
      </c>
    </row>
    <row r="66">
      <c r="A66" s="7" t="inlineStr">
        <is>
          <t>License and insurance</t>
        </is>
      </c>
    </row>
    <row r="67" ht="15" customHeight="1">
      <c r="A67" s="30" t="inlineStr">
        <is>
          <t>License #[number]. Insured by [carrier], policy #[number].</t>
        </is>
      </c>
    </row>
    <row r="69">
      <c r="A69" s="23" t="inlineStr">
        <is>
          <t>Customer signature: ______________________________</t>
        </is>
      </c>
      <c r="D69" s="23" t="inlineStr">
        <is>
          <t>Date: ____________</t>
        </is>
      </c>
    </row>
    <row r="71">
      <c r="A71" s="31" t="inlineStr">
        <is>
          <t>Template by Projul · projul.com</t>
        </is>
      </c>
    </row>
  </sheetData>
  <mergeCells count="8">
    <mergeCell ref="A55:E55"/>
    <mergeCell ref="A52:E52"/>
    <mergeCell ref="A10:E10"/>
    <mergeCell ref="A64:E64"/>
    <mergeCell ref="A1:E1"/>
    <mergeCell ref="A61:E61"/>
    <mergeCell ref="A58:E58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2026-11-01T04:13:22Z</dcterms:created>
  <dcterms:modified xsi:type="dcterms:W3CDTF">2026-11-01T04:13:22Z</dcterms:modified>
</cp:coreProperties>
</file>